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6.xml" ContentType="application/vnd.openxmlformats-officedocument.drawing+xml"/>
  <Override PartName="/xl/chartsheets/sheet10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599" firstSheet="14" activeTab="14"/>
  </bookViews>
  <sheets>
    <sheet name="Parameter values " sheetId="1" r:id="rId1"/>
    <sheet name="Table 18.2 (in full)" sheetId="2" r:id="rId2"/>
    <sheet name="Figure 18.1(a)" sheetId="3" r:id="rId3"/>
    <sheet name="Figure 18.1(b)" sheetId="4" r:id="rId4"/>
    <sheet name="Table 18.3" sheetId="5" r:id="rId5"/>
    <sheet name="Figure 18.2" sheetId="6" r:id="rId6"/>
    <sheet name="Data for Figure 18.3" sheetId="7" r:id="rId7"/>
    <sheet name="Figure 18.3" sheetId="8" r:id="rId8"/>
    <sheet name="Figure 18.A.1" sheetId="9" r:id="rId9"/>
    <sheet name="Sheet 2" sheetId="10" r:id="rId10"/>
    <sheet name="Sheet 3" sheetId="11" r:id="rId11"/>
    <sheet name="Figure 18.4" sheetId="12" r:id="rId12"/>
    <sheet name="Data forFigure 18.7" sheetId="13" r:id="rId13"/>
    <sheet name="Figure 18.7" sheetId="14" r:id="rId14"/>
    <sheet name="Sheet 4" sheetId="15" r:id="rId15"/>
    <sheet name="Chart2" sheetId="16" r:id="rId16"/>
    <sheet name="Data for Figure 18.5" sheetId="17" r:id="rId17"/>
    <sheet name="Figure 18.5" sheetId="18" r:id="rId18"/>
    <sheet name="Chart1 (2)" sheetId="19" r:id="rId19"/>
  </sheets>
  <definedNames/>
  <calcPr fullCalcOnLoad="1"/>
</workbook>
</file>

<file path=xl/sharedStrings.xml><?xml version="1.0" encoding="utf-8"?>
<sst xmlns="http://schemas.openxmlformats.org/spreadsheetml/2006/main" count="182" uniqueCount="84">
  <si>
    <t>(P-c)0 =</t>
  </si>
  <si>
    <t>(P-c)1 =</t>
  </si>
  <si>
    <t>i =</t>
  </si>
  <si>
    <t>T</t>
  </si>
  <si>
    <t>S</t>
  </si>
  <si>
    <t>G(S)</t>
  </si>
  <si>
    <t>PV(P-c)0</t>
  </si>
  <si>
    <t>PV(P-c)1</t>
  </si>
  <si>
    <t>(P-c) =</t>
  </si>
  <si>
    <t>dS/dT</t>
  </si>
  <si>
    <t>(pS -k)/T</t>
  </si>
  <si>
    <t>Average yield</t>
  </si>
  <si>
    <t>Net Stumpage v.</t>
  </si>
  <si>
    <t>pS-k</t>
  </si>
  <si>
    <t>(p*dS/dT)/(pS-k)</t>
  </si>
  <si>
    <t>i/1-exp(-iT)</t>
  </si>
  <si>
    <t>Net price data:</t>
  </si>
  <si>
    <t>Interest rate data:</t>
  </si>
  <si>
    <t>PV(i=0)</t>
  </si>
  <si>
    <t>PV(i=0.01)</t>
  </si>
  <si>
    <t>PV(i=0.02)</t>
  </si>
  <si>
    <t>PV(i=0.03)</t>
  </si>
  <si>
    <t>PV(i=0.04)</t>
  </si>
  <si>
    <t>PV(i=0.05)</t>
  </si>
  <si>
    <t>PV(i=0.06)</t>
  </si>
  <si>
    <t>PV(i=0.07)</t>
  </si>
  <si>
    <t>PV(i=0.08)</t>
  </si>
  <si>
    <t>PV(i=0.09)</t>
  </si>
  <si>
    <t>PV(i=0.1)</t>
  </si>
  <si>
    <t>PV</t>
  </si>
  <si>
    <t>Relative gr rate</t>
  </si>
  <si>
    <t>Net value</t>
  </si>
  <si>
    <t>Ray</t>
  </si>
  <si>
    <t>I</t>
  </si>
  <si>
    <t>t</t>
  </si>
  <si>
    <t>R1</t>
  </si>
  <si>
    <t>C1</t>
  </si>
  <si>
    <t>NB1</t>
  </si>
  <si>
    <t>R2</t>
  </si>
  <si>
    <t>C2</t>
  </si>
  <si>
    <t>NB2</t>
  </si>
  <si>
    <t xml:space="preserve">P = </t>
  </si>
  <si>
    <t>c =</t>
  </si>
  <si>
    <t xml:space="preserve">Therefore </t>
  </si>
  <si>
    <t>p =</t>
  </si>
  <si>
    <t xml:space="preserve">k = </t>
  </si>
  <si>
    <t>Gross timber price</t>
  </si>
  <si>
    <t>(Constant) marginal felling cost</t>
  </si>
  <si>
    <t>Net price</t>
  </si>
  <si>
    <t>First interest rate (for NB1)</t>
  </si>
  <si>
    <t>Second interest rate (for NB2)</t>
  </si>
  <si>
    <t xml:space="preserve">n.b. Enter interest rates as proportions, not percentages. </t>
  </si>
  <si>
    <t>PARAMETER VALUES FOR THE WORKBOOK</t>
  </si>
  <si>
    <t>(Note: all prices in units of £1)</t>
  </si>
  <si>
    <t>Parmaeters of the growth function:</t>
  </si>
  <si>
    <t>a =</t>
  </si>
  <si>
    <t>b =</t>
  </si>
  <si>
    <t>PV of</t>
  </si>
  <si>
    <t>Trial value of interest rate</t>
  </si>
  <si>
    <t>FIXED</t>
  </si>
  <si>
    <t>k =</t>
  </si>
  <si>
    <t>Perman et al, Chapter 18, Calculations used to generate data for Table 18.3 (Single rotation model)</t>
  </si>
  <si>
    <t>and to obtain Figure 18.2</t>
  </si>
  <si>
    <t>Data for Table 18.2 and for Figures 18.1(a) and (b)</t>
  </si>
  <si>
    <t>(Perman et al, Chapter 18, Figure  18.3 (Single rotation model))</t>
  </si>
  <si>
    <t xml:space="preserve">Data and calculations for </t>
  </si>
  <si>
    <t>Perman et al, Chapter 18, Table 18.3 (Rotation periods and PV: infinite rotation models)</t>
  </si>
  <si>
    <t xml:space="preserve">Perman et al, Chapter 18:  </t>
  </si>
  <si>
    <t>Net stumpage, average yield and relative growth rate: infinite rotation models</t>
  </si>
  <si>
    <t>(For Figure 18.4)</t>
  </si>
  <si>
    <t>(For Chart 6)</t>
  </si>
  <si>
    <t>Sheet = Table 18.2 (in full)</t>
  </si>
  <si>
    <t>Growth function parameters:</t>
  </si>
  <si>
    <t>[These data are just copied across (as values) from Sheet 3 to make Chart 6]</t>
  </si>
  <si>
    <t>(For Figure 18.z)</t>
  </si>
  <si>
    <t>(p*dS/dT)</t>
  </si>
  <si>
    <t>LHS of 18.8b</t>
  </si>
  <si>
    <t>ipS(T)</t>
  </si>
  <si>
    <t>Optimal Pi =</t>
  </si>
  <si>
    <t>iPi</t>
  </si>
  <si>
    <t>ipS(T)+iPi</t>
  </si>
  <si>
    <t>(at T = 51)</t>
  </si>
  <si>
    <t>Incremental growth in value and costs with rotation age: infinite rotation models</t>
  </si>
  <si>
    <t>Perman et al, Chapter 18, Problem 1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</si>
</sst>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sz val="9.75"/>
      <name val="Arial"/>
      <family val="0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sz val="8"/>
      <name val="Arial"/>
      <family val="0"/>
    </font>
    <font>
      <b/>
      <sz val="8.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1" fontId="0" fillId="0" borderId="0" xfId="0" applyNumberFormat="1" applyAlignment="1">
      <alignment/>
    </xf>
    <xf numFmtId="1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2" fontId="13" fillId="0" borderId="0" xfId="0" applyNumberFormat="1" applyFont="1" applyAlignment="1">
      <alignment/>
    </xf>
    <xf numFmtId="2" fontId="1" fillId="2" borderId="0" xfId="0" applyNumberFormat="1" applyFont="1" applyFill="1" applyAlignment="1">
      <alignment horizontal="right"/>
    </xf>
    <xf numFmtId="164" fontId="0" fillId="2" borderId="0" xfId="0" applyNumberFormat="1" applyFont="1" applyFill="1" applyAlignment="1">
      <alignment horizontal="right"/>
    </xf>
    <xf numFmtId="1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0" fontId="1" fillId="0" borderId="0" xfId="0" applyFont="1" applyFill="1" applyAlignment="1">
      <alignment horizontal="right"/>
    </xf>
    <xf numFmtId="0" fontId="0" fillId="2" borderId="0" xfId="0" applyFill="1" applyAlignment="1">
      <alignment/>
    </xf>
    <xf numFmtId="2" fontId="1" fillId="2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166" fontId="1" fillId="2" borderId="0" xfId="0" applyNumberFormat="1" applyFont="1" applyFill="1" applyAlignment="1">
      <alignment/>
    </xf>
    <xf numFmtId="166" fontId="0" fillId="2" borderId="0" xfId="0" applyNumberFormat="1" applyFill="1" applyAlignment="1">
      <alignment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chartsheet" Target="chartsheets/sheet10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18.1(a)  The volume of timber in a single stand over time.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825"/>
          <c:w val="0.8962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'Table 18.2 (in full)'!$B$6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18.2 (in full)'!$A$7:$A$152</c:f>
              <c:numCache>
                <c:ptCount val="1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</c:numCache>
            </c:numRef>
          </c:cat>
          <c:val>
            <c:numRef>
              <c:f>'Table 18.2 (in full)'!$B$7:$B$152</c:f>
              <c:numCache>
                <c:ptCount val="146"/>
                <c:pt idx="0">
                  <c:v>0</c:v>
                </c:pt>
                <c:pt idx="1">
                  <c:v>43.084</c:v>
                </c:pt>
                <c:pt idx="2">
                  <c:v>92.272</c:v>
                </c:pt>
                <c:pt idx="3">
                  <c:v>147.46800000000002</c:v>
                </c:pt>
                <c:pt idx="4">
                  <c:v>208.576</c:v>
                </c:pt>
                <c:pt idx="5">
                  <c:v>275.5</c:v>
                </c:pt>
                <c:pt idx="6">
                  <c:v>348.144</c:v>
                </c:pt>
                <c:pt idx="7">
                  <c:v>426.412</c:v>
                </c:pt>
                <c:pt idx="8">
                  <c:v>510.20799999999997</c:v>
                </c:pt>
                <c:pt idx="9">
                  <c:v>599.436</c:v>
                </c:pt>
                <c:pt idx="10">
                  <c:v>694</c:v>
                </c:pt>
                <c:pt idx="11">
                  <c:v>793.804</c:v>
                </c:pt>
                <c:pt idx="12">
                  <c:v>898.7520000000001</c:v>
                </c:pt>
                <c:pt idx="13">
                  <c:v>1008.748</c:v>
                </c:pt>
                <c:pt idx="14">
                  <c:v>1123.696</c:v>
                </c:pt>
                <c:pt idx="15">
                  <c:v>1243.5</c:v>
                </c:pt>
                <c:pt idx="16">
                  <c:v>1368.0639999999999</c:v>
                </c:pt>
                <c:pt idx="17">
                  <c:v>1497.2920000000001</c:v>
                </c:pt>
                <c:pt idx="18">
                  <c:v>1631.0880000000002</c:v>
                </c:pt>
                <c:pt idx="19">
                  <c:v>1769.356</c:v>
                </c:pt>
                <c:pt idx="20">
                  <c:v>1912</c:v>
                </c:pt>
                <c:pt idx="21">
                  <c:v>2058.9240000000004</c:v>
                </c:pt>
                <c:pt idx="22">
                  <c:v>2210.032</c:v>
                </c:pt>
                <c:pt idx="23">
                  <c:v>2365.2279999999996</c:v>
                </c:pt>
                <c:pt idx="24">
                  <c:v>2524.416</c:v>
                </c:pt>
                <c:pt idx="25">
                  <c:v>2687.5</c:v>
                </c:pt>
                <c:pt idx="26">
                  <c:v>2854.3840000000005</c:v>
                </c:pt>
                <c:pt idx="27">
                  <c:v>3024.972</c:v>
                </c:pt>
                <c:pt idx="28">
                  <c:v>3199.168</c:v>
                </c:pt>
                <c:pt idx="29">
                  <c:v>3376.876</c:v>
                </c:pt>
                <c:pt idx="30">
                  <c:v>3558</c:v>
                </c:pt>
                <c:pt idx="31">
                  <c:v>3742.4440000000004</c:v>
                </c:pt>
                <c:pt idx="32">
                  <c:v>3930.1119999999996</c:v>
                </c:pt>
                <c:pt idx="33">
                  <c:v>4120.907999999999</c:v>
                </c:pt>
                <c:pt idx="34">
                  <c:v>4314.736000000001</c:v>
                </c:pt>
                <c:pt idx="35">
                  <c:v>4511.5</c:v>
                </c:pt>
                <c:pt idx="36">
                  <c:v>4711.104</c:v>
                </c:pt>
                <c:pt idx="37">
                  <c:v>4913.452</c:v>
                </c:pt>
                <c:pt idx="38">
                  <c:v>5118.447999999999</c:v>
                </c:pt>
                <c:pt idx="39">
                  <c:v>5325.996</c:v>
                </c:pt>
                <c:pt idx="40">
                  <c:v>5536</c:v>
                </c:pt>
                <c:pt idx="41">
                  <c:v>5748.3640000000005</c:v>
                </c:pt>
                <c:pt idx="42">
                  <c:v>5962.992</c:v>
                </c:pt>
                <c:pt idx="43">
                  <c:v>6179.7880000000005</c:v>
                </c:pt>
                <c:pt idx="44">
                  <c:v>6398.656000000001</c:v>
                </c:pt>
                <c:pt idx="45">
                  <c:v>6619.5</c:v>
                </c:pt>
                <c:pt idx="46">
                  <c:v>6842.223999999998</c:v>
                </c:pt>
                <c:pt idx="47">
                  <c:v>7066.732000000002</c:v>
                </c:pt>
                <c:pt idx="48">
                  <c:v>7292.928000000002</c:v>
                </c:pt>
                <c:pt idx="49">
                  <c:v>7520.716</c:v>
                </c:pt>
                <c:pt idx="50">
                  <c:v>7750</c:v>
                </c:pt>
                <c:pt idx="51">
                  <c:v>7980.683999999998</c:v>
                </c:pt>
                <c:pt idx="52">
                  <c:v>8212.672000000002</c:v>
                </c:pt>
                <c:pt idx="53">
                  <c:v>8445.868000000002</c:v>
                </c:pt>
                <c:pt idx="54">
                  <c:v>8680.176</c:v>
                </c:pt>
                <c:pt idx="55">
                  <c:v>8915.5</c:v>
                </c:pt>
                <c:pt idx="56">
                  <c:v>9151.744</c:v>
                </c:pt>
                <c:pt idx="57">
                  <c:v>9388.812000000002</c:v>
                </c:pt>
                <c:pt idx="58">
                  <c:v>9626.608</c:v>
                </c:pt>
                <c:pt idx="59">
                  <c:v>9865.036</c:v>
                </c:pt>
                <c:pt idx="60">
                  <c:v>10104</c:v>
                </c:pt>
                <c:pt idx="61">
                  <c:v>10343.404</c:v>
                </c:pt>
                <c:pt idx="62">
                  <c:v>10583.152000000002</c:v>
                </c:pt>
                <c:pt idx="63">
                  <c:v>10823.148000000001</c:v>
                </c:pt>
                <c:pt idx="64">
                  <c:v>11063.296</c:v>
                </c:pt>
                <c:pt idx="65">
                  <c:v>11303.5</c:v>
                </c:pt>
                <c:pt idx="66">
                  <c:v>11543.664</c:v>
                </c:pt>
                <c:pt idx="67">
                  <c:v>11783.692000000003</c:v>
                </c:pt>
                <c:pt idx="68">
                  <c:v>12023.488000000001</c:v>
                </c:pt>
                <c:pt idx="69">
                  <c:v>12262.955999999998</c:v>
                </c:pt>
                <c:pt idx="70">
                  <c:v>12502</c:v>
                </c:pt>
                <c:pt idx="71">
                  <c:v>12740.523999999998</c:v>
                </c:pt>
                <c:pt idx="72">
                  <c:v>12978.432</c:v>
                </c:pt>
                <c:pt idx="73">
                  <c:v>13215.628</c:v>
                </c:pt>
                <c:pt idx="74">
                  <c:v>13452.016000000003</c:v>
                </c:pt>
                <c:pt idx="75">
                  <c:v>13687.5</c:v>
                </c:pt>
                <c:pt idx="76">
                  <c:v>13921.983999999999</c:v>
                </c:pt>
                <c:pt idx="77">
                  <c:v>14155.372000000001</c:v>
                </c:pt>
                <c:pt idx="78">
                  <c:v>14387.568000000003</c:v>
                </c:pt>
                <c:pt idx="79">
                  <c:v>14618.476000000002</c:v>
                </c:pt>
                <c:pt idx="80">
                  <c:v>14848</c:v>
                </c:pt>
                <c:pt idx="81">
                  <c:v>15076.043999999998</c:v>
                </c:pt>
                <c:pt idx="82">
                  <c:v>15302.512</c:v>
                </c:pt>
                <c:pt idx="83">
                  <c:v>15527.308</c:v>
                </c:pt>
                <c:pt idx="84">
                  <c:v>15750.336000000003</c:v>
                </c:pt>
                <c:pt idx="85">
                  <c:v>15971.5</c:v>
                </c:pt>
                <c:pt idx="86">
                  <c:v>16190.704000000002</c:v>
                </c:pt>
                <c:pt idx="87">
                  <c:v>16407.852</c:v>
                </c:pt>
                <c:pt idx="88">
                  <c:v>16622.848</c:v>
                </c:pt>
                <c:pt idx="89">
                  <c:v>16835.596000000005</c:v>
                </c:pt>
                <c:pt idx="90">
                  <c:v>17046</c:v>
                </c:pt>
                <c:pt idx="91">
                  <c:v>17253.964</c:v>
                </c:pt>
                <c:pt idx="92">
                  <c:v>17459.392</c:v>
                </c:pt>
                <c:pt idx="93">
                  <c:v>17662.188000000002</c:v>
                </c:pt>
                <c:pt idx="94">
                  <c:v>17862.256</c:v>
                </c:pt>
                <c:pt idx="95">
                  <c:v>18059.5</c:v>
                </c:pt>
                <c:pt idx="96">
                  <c:v>18253.824</c:v>
                </c:pt>
                <c:pt idx="97">
                  <c:v>18445.13199999999</c:v>
                </c:pt>
                <c:pt idx="98">
                  <c:v>18633.328</c:v>
                </c:pt>
                <c:pt idx="99">
                  <c:v>18818.316000000006</c:v>
                </c:pt>
                <c:pt idx="100">
                  <c:v>19000</c:v>
                </c:pt>
                <c:pt idx="101">
                  <c:v>19178.284000000003</c:v>
                </c:pt>
                <c:pt idx="102">
                  <c:v>19353.071999999993</c:v>
                </c:pt>
                <c:pt idx="103">
                  <c:v>19524.268</c:v>
                </c:pt>
                <c:pt idx="104">
                  <c:v>19691.776000000005</c:v>
                </c:pt>
                <c:pt idx="105">
                  <c:v>19855.5</c:v>
                </c:pt>
                <c:pt idx="106">
                  <c:v>20015.34400000001</c:v>
                </c:pt>
                <c:pt idx="107">
                  <c:v>20171.212000000003</c:v>
                </c:pt>
                <c:pt idx="108">
                  <c:v>20323.008</c:v>
                </c:pt>
                <c:pt idx="109">
                  <c:v>20470.636000000006</c:v>
                </c:pt>
                <c:pt idx="110">
                  <c:v>20614</c:v>
                </c:pt>
                <c:pt idx="111">
                  <c:v>20753.004000000008</c:v>
                </c:pt>
                <c:pt idx="112">
                  <c:v>20887.552</c:v>
                </c:pt>
                <c:pt idx="113">
                  <c:v>21017.548000000003</c:v>
                </c:pt>
                <c:pt idx="114">
                  <c:v>21142.896000000004</c:v>
                </c:pt>
                <c:pt idx="115">
                  <c:v>21263.499999999996</c:v>
                </c:pt>
                <c:pt idx="116">
                  <c:v>21379.264000000003</c:v>
                </c:pt>
                <c:pt idx="117">
                  <c:v>21490.092</c:v>
                </c:pt>
                <c:pt idx="118">
                  <c:v>21595.888</c:v>
                </c:pt>
                <c:pt idx="119">
                  <c:v>21696.556000000004</c:v>
                </c:pt>
                <c:pt idx="120">
                  <c:v>21792.000000000004</c:v>
                </c:pt>
                <c:pt idx="121">
                  <c:v>21882.124000000007</c:v>
                </c:pt>
                <c:pt idx="122">
                  <c:v>21966.832000000002</c:v>
                </c:pt>
                <c:pt idx="123">
                  <c:v>22046.028000000002</c:v>
                </c:pt>
                <c:pt idx="124">
                  <c:v>22119.616000000005</c:v>
                </c:pt>
                <c:pt idx="125">
                  <c:v>22187.5</c:v>
                </c:pt>
                <c:pt idx="126">
                  <c:v>22249.584000000006</c:v>
                </c:pt>
                <c:pt idx="127">
                  <c:v>22305.771999999997</c:v>
                </c:pt>
                <c:pt idx="128">
                  <c:v>22355.968</c:v>
                </c:pt>
                <c:pt idx="129">
                  <c:v>22400.076</c:v>
                </c:pt>
                <c:pt idx="130">
                  <c:v>22437.999999999993</c:v>
                </c:pt>
                <c:pt idx="131">
                  <c:v>22469.644</c:v>
                </c:pt>
                <c:pt idx="132">
                  <c:v>22494.912000000004</c:v>
                </c:pt>
                <c:pt idx="133">
                  <c:v>22513.708</c:v>
                </c:pt>
                <c:pt idx="134">
                  <c:v>22525.93600000001</c:v>
                </c:pt>
                <c:pt idx="135">
                  <c:v>22531.5</c:v>
                </c:pt>
                <c:pt idx="136">
                  <c:v>22530.304000000004</c:v>
                </c:pt>
                <c:pt idx="137">
                  <c:v>22522.252</c:v>
                </c:pt>
                <c:pt idx="138">
                  <c:v>22507.248</c:v>
                </c:pt>
                <c:pt idx="139">
                  <c:v>22485.196000000004</c:v>
                </c:pt>
                <c:pt idx="140">
                  <c:v>22456</c:v>
                </c:pt>
                <c:pt idx="141">
                  <c:v>22419.564000000006</c:v>
                </c:pt>
                <c:pt idx="142">
                  <c:v>22375.791999999994</c:v>
                </c:pt>
                <c:pt idx="143">
                  <c:v>22324.58799999999</c:v>
                </c:pt>
                <c:pt idx="144">
                  <c:v>22265.856</c:v>
                </c:pt>
                <c:pt idx="145">
                  <c:v>22199.5</c:v>
                </c:pt>
              </c:numCache>
            </c:numRef>
          </c:val>
          <c:smooth val="1"/>
        </c:ser>
        <c:axId val="66079848"/>
        <c:axId val="57847721"/>
      </c:lineChart>
      <c:catAx>
        <c:axId val="66079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 after planting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847721"/>
        <c:crosses val="autoZero"/>
        <c:auto val="0"/>
        <c:lblOffset val="100"/>
        <c:noMultiLvlLbl val="0"/>
      </c:catAx>
      <c:valAx>
        <c:axId val="57847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of timber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07984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Figure 18.5 Incremental change in value and costs with rotation stand age.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5"/>
          <c:w val="0.8575"/>
          <c:h val="0.8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18.5'!$A$12:$A$78</c:f>
              <c:numCache>
                <c:ptCount val="6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</c:numCache>
            </c:numRef>
          </c:cat>
          <c:val>
            <c:numRef>
              <c:f>'Data for Figure 18.5'!$G$12:$G$78</c:f>
              <c:numCache>
                <c:ptCount val="67"/>
                <c:pt idx="0">
                  <c:v>570.6160400000001</c:v>
                </c:pt>
                <c:pt idx="1">
                  <c:v>578.48612</c:v>
                </c:pt>
                <c:pt idx="2">
                  <c:v>587.31748</c:v>
                </c:pt>
                <c:pt idx="3">
                  <c:v>597.0947600000001</c:v>
                </c:pt>
                <c:pt idx="4">
                  <c:v>607.8026000000001</c:v>
                </c:pt>
                <c:pt idx="5">
                  <c:v>619.42564</c:v>
                </c:pt>
                <c:pt idx="6">
                  <c:v>631.94852</c:v>
                </c:pt>
                <c:pt idx="7">
                  <c:v>645.3558800000001</c:v>
                </c:pt>
                <c:pt idx="8">
                  <c:v>659.6323600000001</c:v>
                </c:pt>
                <c:pt idx="9">
                  <c:v>674.7626</c:v>
                </c:pt>
                <c:pt idx="10">
                  <c:v>690.7312400000001</c:v>
                </c:pt>
                <c:pt idx="11">
                  <c:v>707.5229200000001</c:v>
                </c:pt>
                <c:pt idx="12">
                  <c:v>725.12228</c:v>
                </c:pt>
                <c:pt idx="13">
                  <c:v>743.51396</c:v>
                </c:pt>
                <c:pt idx="14">
                  <c:v>762.6826000000001</c:v>
                </c:pt>
                <c:pt idx="15">
                  <c:v>782.61284</c:v>
                </c:pt>
                <c:pt idx="16">
                  <c:v>803.2893200000001</c:v>
                </c:pt>
                <c:pt idx="17">
                  <c:v>824.69668</c:v>
                </c:pt>
                <c:pt idx="18">
                  <c:v>846.8195600000001</c:v>
                </c:pt>
                <c:pt idx="19">
                  <c:v>869.6426000000001</c:v>
                </c:pt>
                <c:pt idx="20">
                  <c:v>893.1504400000001</c:v>
                </c:pt>
                <c:pt idx="21">
                  <c:v>917.3277200000001</c:v>
                </c:pt>
                <c:pt idx="22">
                  <c:v>942.1590800000001</c:v>
                </c:pt>
                <c:pt idx="23">
                  <c:v>967.6291600000001</c:v>
                </c:pt>
                <c:pt idx="24">
                  <c:v>993.7226</c:v>
                </c:pt>
                <c:pt idx="25">
                  <c:v>1020.4240400000001</c:v>
                </c:pt>
                <c:pt idx="26">
                  <c:v>1047.71812</c:v>
                </c:pt>
                <c:pt idx="27">
                  <c:v>1075.58948</c:v>
                </c:pt>
                <c:pt idx="28">
                  <c:v>1104.02276</c:v>
                </c:pt>
                <c:pt idx="29">
                  <c:v>1133.0026</c:v>
                </c:pt>
                <c:pt idx="30">
                  <c:v>1162.5136400000001</c:v>
                </c:pt>
                <c:pt idx="31">
                  <c:v>1192.54052</c:v>
                </c:pt>
                <c:pt idx="32">
                  <c:v>1223.06788</c:v>
                </c:pt>
                <c:pt idx="33">
                  <c:v>1254.0803600000002</c:v>
                </c:pt>
                <c:pt idx="34">
                  <c:v>1285.5626000000002</c:v>
                </c:pt>
                <c:pt idx="35">
                  <c:v>1317.49924</c:v>
                </c:pt>
                <c:pt idx="36">
                  <c:v>1349.8749200000002</c:v>
                </c:pt>
                <c:pt idx="37">
                  <c:v>1382.6742800000002</c:v>
                </c:pt>
                <c:pt idx="38">
                  <c:v>1415.8819600000002</c:v>
                </c:pt>
                <c:pt idx="39">
                  <c:v>1449.4826</c:v>
                </c:pt>
                <c:pt idx="40">
                  <c:v>1483.4608400000002</c:v>
                </c:pt>
                <c:pt idx="41">
                  <c:v>1517.80132</c:v>
                </c:pt>
                <c:pt idx="42">
                  <c:v>1552.4886800000002</c:v>
                </c:pt>
                <c:pt idx="43">
                  <c:v>1587.5075600000002</c:v>
                </c:pt>
                <c:pt idx="44">
                  <c:v>1622.8426000000002</c:v>
                </c:pt>
                <c:pt idx="45">
                  <c:v>1658.47844</c:v>
                </c:pt>
                <c:pt idx="46">
                  <c:v>1694.3997200000003</c:v>
                </c:pt>
                <c:pt idx="47">
                  <c:v>1730.5910800000004</c:v>
                </c:pt>
                <c:pt idx="48">
                  <c:v>1767.03716</c:v>
                </c:pt>
                <c:pt idx="49">
                  <c:v>1803.7226</c:v>
                </c:pt>
                <c:pt idx="50">
                  <c:v>1840.6320400000002</c:v>
                </c:pt>
                <c:pt idx="51">
                  <c:v>1877.75012</c:v>
                </c:pt>
                <c:pt idx="52">
                  <c:v>1915.0614799999998</c:v>
                </c:pt>
                <c:pt idx="53">
                  <c:v>1952.55076</c:v>
                </c:pt>
                <c:pt idx="54">
                  <c:v>1990.2026</c:v>
                </c:pt>
                <c:pt idx="55">
                  <c:v>2028.0016400000002</c:v>
                </c:pt>
                <c:pt idx="56">
                  <c:v>2065.9325200000003</c:v>
                </c:pt>
                <c:pt idx="57">
                  <c:v>2103.97988</c:v>
                </c:pt>
                <c:pt idx="58">
                  <c:v>2142.12836</c:v>
                </c:pt>
                <c:pt idx="59">
                  <c:v>2180.3626000000004</c:v>
                </c:pt>
                <c:pt idx="60">
                  <c:v>2218.66724</c:v>
                </c:pt>
                <c:pt idx="61">
                  <c:v>2257.0269200000002</c:v>
                </c:pt>
                <c:pt idx="62">
                  <c:v>2295.4262799999997</c:v>
                </c:pt>
                <c:pt idx="63">
                  <c:v>2333.8499600000005</c:v>
                </c:pt>
                <c:pt idx="64">
                  <c:v>2372.2826</c:v>
                </c:pt>
                <c:pt idx="65">
                  <c:v>2410.7088400000002</c:v>
                </c:pt>
                <c:pt idx="66">
                  <c:v>2449.1133200000004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18.5'!$A$12:$A$78</c:f>
              <c:numCache>
                <c:ptCount val="6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</c:numCache>
            </c:numRef>
          </c:cat>
          <c:val>
            <c:numRef>
              <c:f>'Data for Figure 18.5'!$H$12:$H$78</c:f>
              <c:numCache>
                <c:ptCount val="67"/>
                <c:pt idx="0">
                  <c:v>369.216</c:v>
                </c:pt>
                <c:pt idx="1">
                  <c:v>417.664</c:v>
                </c:pt>
                <c:pt idx="2">
                  <c:v>465.344</c:v>
                </c:pt>
                <c:pt idx="3">
                  <c:v>512.256</c:v>
                </c:pt>
                <c:pt idx="4">
                  <c:v>558.4</c:v>
                </c:pt>
                <c:pt idx="5">
                  <c:v>603.7760000000001</c:v>
                </c:pt>
                <c:pt idx="6">
                  <c:v>648.384</c:v>
                </c:pt>
                <c:pt idx="7">
                  <c:v>692.2239999999999</c:v>
                </c:pt>
                <c:pt idx="8">
                  <c:v>735.296</c:v>
                </c:pt>
                <c:pt idx="9">
                  <c:v>777.6</c:v>
                </c:pt>
                <c:pt idx="10">
                  <c:v>819.136</c:v>
                </c:pt>
                <c:pt idx="11">
                  <c:v>859.904</c:v>
                </c:pt>
                <c:pt idx="12">
                  <c:v>899.9040000000001</c:v>
                </c:pt>
                <c:pt idx="13">
                  <c:v>939.136</c:v>
                </c:pt>
                <c:pt idx="14">
                  <c:v>977.6</c:v>
                </c:pt>
                <c:pt idx="15">
                  <c:v>1015.2959999999999</c:v>
                </c:pt>
                <c:pt idx="16">
                  <c:v>1052.2240000000002</c:v>
                </c:pt>
                <c:pt idx="17">
                  <c:v>1088.3840000000002</c:v>
                </c:pt>
                <c:pt idx="18">
                  <c:v>1123.776</c:v>
                </c:pt>
                <c:pt idx="19">
                  <c:v>1158.4</c:v>
                </c:pt>
                <c:pt idx="20">
                  <c:v>1192.256</c:v>
                </c:pt>
                <c:pt idx="21">
                  <c:v>1225.344</c:v>
                </c:pt>
                <c:pt idx="22">
                  <c:v>1257.664</c:v>
                </c:pt>
                <c:pt idx="23">
                  <c:v>1289.2160000000001</c:v>
                </c:pt>
                <c:pt idx="24">
                  <c:v>1320</c:v>
                </c:pt>
                <c:pt idx="25">
                  <c:v>1350.016</c:v>
                </c:pt>
                <c:pt idx="26">
                  <c:v>1379.2640000000001</c:v>
                </c:pt>
                <c:pt idx="27">
                  <c:v>1407.744</c:v>
                </c:pt>
                <c:pt idx="28">
                  <c:v>1435.4560000000001</c:v>
                </c:pt>
                <c:pt idx="29">
                  <c:v>1462.4</c:v>
                </c:pt>
                <c:pt idx="30">
                  <c:v>1488.576</c:v>
                </c:pt>
                <c:pt idx="31">
                  <c:v>1513.984</c:v>
                </c:pt>
                <c:pt idx="32">
                  <c:v>1538.624</c:v>
                </c:pt>
                <c:pt idx="33">
                  <c:v>1562.496</c:v>
                </c:pt>
                <c:pt idx="34">
                  <c:v>1585.6</c:v>
                </c:pt>
                <c:pt idx="35">
                  <c:v>1607.9360000000004</c:v>
                </c:pt>
                <c:pt idx="36">
                  <c:v>1629.504</c:v>
                </c:pt>
                <c:pt idx="37">
                  <c:v>1650.304</c:v>
                </c:pt>
                <c:pt idx="38">
                  <c:v>1670.3360000000002</c:v>
                </c:pt>
                <c:pt idx="39">
                  <c:v>1689.6</c:v>
                </c:pt>
                <c:pt idx="40">
                  <c:v>1708.0960000000005</c:v>
                </c:pt>
                <c:pt idx="41">
                  <c:v>1725.8240000000003</c:v>
                </c:pt>
                <c:pt idx="42">
                  <c:v>1742.784</c:v>
                </c:pt>
                <c:pt idx="43">
                  <c:v>1758.976</c:v>
                </c:pt>
                <c:pt idx="44">
                  <c:v>1774.4</c:v>
                </c:pt>
                <c:pt idx="45">
                  <c:v>1789.056</c:v>
                </c:pt>
                <c:pt idx="46">
                  <c:v>1802.9440000000004</c:v>
                </c:pt>
                <c:pt idx="47">
                  <c:v>1816.0640000000003</c:v>
                </c:pt>
                <c:pt idx="48">
                  <c:v>1828.4160000000002</c:v>
                </c:pt>
                <c:pt idx="49">
                  <c:v>1840</c:v>
                </c:pt>
                <c:pt idx="50">
                  <c:v>1850.8159999999998</c:v>
                </c:pt>
                <c:pt idx="51">
                  <c:v>1860.8640000000003</c:v>
                </c:pt>
                <c:pt idx="52">
                  <c:v>1870.1440000000002</c:v>
                </c:pt>
                <c:pt idx="53">
                  <c:v>1878.6560000000002</c:v>
                </c:pt>
                <c:pt idx="54">
                  <c:v>1886.3999999999999</c:v>
                </c:pt>
                <c:pt idx="55">
                  <c:v>1893.376</c:v>
                </c:pt>
                <c:pt idx="56">
                  <c:v>1899.5840000000003</c:v>
                </c:pt>
                <c:pt idx="57">
                  <c:v>1905.0240000000001</c:v>
                </c:pt>
                <c:pt idx="58">
                  <c:v>1909.6960000000001</c:v>
                </c:pt>
                <c:pt idx="59">
                  <c:v>1913.6</c:v>
                </c:pt>
                <c:pt idx="60">
                  <c:v>1916.7359999999999</c:v>
                </c:pt>
                <c:pt idx="61">
                  <c:v>1919.1040000000003</c:v>
                </c:pt>
                <c:pt idx="62">
                  <c:v>1920.7040000000002</c:v>
                </c:pt>
                <c:pt idx="63">
                  <c:v>1921.536</c:v>
                </c:pt>
                <c:pt idx="64">
                  <c:v>1921.6</c:v>
                </c:pt>
                <c:pt idx="65">
                  <c:v>1920.896</c:v>
                </c:pt>
                <c:pt idx="66">
                  <c:v>1919.4240000000002</c:v>
                </c:pt>
              </c:numCache>
            </c:numRef>
          </c:val>
          <c:smooth val="0"/>
        </c:ser>
        <c:axId val="44108226"/>
        <c:axId val="61429715"/>
      </c:lineChart>
      <c:catAx>
        <c:axId val="44108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period,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29715"/>
        <c:crosses val="autoZero"/>
        <c:auto val="1"/>
        <c:lblOffset val="100"/>
        <c:noMultiLvlLbl val="0"/>
      </c:catAx>
      <c:valAx>
        <c:axId val="61429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Incremental costs and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08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18.1(b)  Biological growth of a single stand of timber.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35"/>
          <c:w val="0.86075"/>
          <c:h val="0.7785"/>
        </c:manualLayout>
      </c:layout>
      <c:scatterChart>
        <c:scatterStyle val="smooth"/>
        <c:varyColors val="0"/>
        <c:ser>
          <c:idx val="0"/>
          <c:order val="0"/>
          <c:tx>
            <c:strRef>
              <c:f>'Table 18.2 (in full)'!$C$6</c:f>
              <c:strCache>
                <c:ptCount val="1"/>
                <c:pt idx="0">
                  <c:v>dS/dT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'Table 18.2 (in full)'!$B$7:$B$143</c:f>
              <c:numCache>
                <c:ptCount val="137"/>
                <c:pt idx="0">
                  <c:v>0</c:v>
                </c:pt>
                <c:pt idx="1">
                  <c:v>43.084</c:v>
                </c:pt>
                <c:pt idx="2">
                  <c:v>92.272</c:v>
                </c:pt>
                <c:pt idx="3">
                  <c:v>147.46800000000002</c:v>
                </c:pt>
                <c:pt idx="4">
                  <c:v>208.576</c:v>
                </c:pt>
                <c:pt idx="5">
                  <c:v>275.5</c:v>
                </c:pt>
                <c:pt idx="6">
                  <c:v>348.144</c:v>
                </c:pt>
                <c:pt idx="7">
                  <c:v>426.412</c:v>
                </c:pt>
                <c:pt idx="8">
                  <c:v>510.20799999999997</c:v>
                </c:pt>
                <c:pt idx="9">
                  <c:v>599.436</c:v>
                </c:pt>
                <c:pt idx="10">
                  <c:v>694</c:v>
                </c:pt>
                <c:pt idx="11">
                  <c:v>793.804</c:v>
                </c:pt>
                <c:pt idx="12">
                  <c:v>898.7520000000001</c:v>
                </c:pt>
                <c:pt idx="13">
                  <c:v>1008.748</c:v>
                </c:pt>
                <c:pt idx="14">
                  <c:v>1123.696</c:v>
                </c:pt>
                <c:pt idx="15">
                  <c:v>1243.5</c:v>
                </c:pt>
                <c:pt idx="16">
                  <c:v>1368.0639999999999</c:v>
                </c:pt>
                <c:pt idx="17">
                  <c:v>1497.2920000000001</c:v>
                </c:pt>
                <c:pt idx="18">
                  <c:v>1631.0880000000002</c:v>
                </c:pt>
                <c:pt idx="19">
                  <c:v>1769.356</c:v>
                </c:pt>
                <c:pt idx="20">
                  <c:v>1912</c:v>
                </c:pt>
                <c:pt idx="21">
                  <c:v>2058.9240000000004</c:v>
                </c:pt>
                <c:pt idx="22">
                  <c:v>2210.032</c:v>
                </c:pt>
                <c:pt idx="23">
                  <c:v>2365.2279999999996</c:v>
                </c:pt>
                <c:pt idx="24">
                  <c:v>2524.416</c:v>
                </c:pt>
                <c:pt idx="25">
                  <c:v>2687.5</c:v>
                </c:pt>
                <c:pt idx="26">
                  <c:v>2854.3840000000005</c:v>
                </c:pt>
                <c:pt idx="27">
                  <c:v>3024.972</c:v>
                </c:pt>
                <c:pt idx="28">
                  <c:v>3199.168</c:v>
                </c:pt>
                <c:pt idx="29">
                  <c:v>3376.876</c:v>
                </c:pt>
                <c:pt idx="30">
                  <c:v>3558</c:v>
                </c:pt>
                <c:pt idx="31">
                  <c:v>3742.4440000000004</c:v>
                </c:pt>
                <c:pt idx="32">
                  <c:v>3930.1119999999996</c:v>
                </c:pt>
                <c:pt idx="33">
                  <c:v>4120.907999999999</c:v>
                </c:pt>
                <c:pt idx="34">
                  <c:v>4314.736000000001</c:v>
                </c:pt>
                <c:pt idx="35">
                  <c:v>4511.5</c:v>
                </c:pt>
                <c:pt idx="36">
                  <c:v>4711.104</c:v>
                </c:pt>
                <c:pt idx="37">
                  <c:v>4913.452</c:v>
                </c:pt>
                <c:pt idx="38">
                  <c:v>5118.447999999999</c:v>
                </c:pt>
                <c:pt idx="39">
                  <c:v>5325.996</c:v>
                </c:pt>
                <c:pt idx="40">
                  <c:v>5536</c:v>
                </c:pt>
                <c:pt idx="41">
                  <c:v>5748.3640000000005</c:v>
                </c:pt>
                <c:pt idx="42">
                  <c:v>5962.992</c:v>
                </c:pt>
                <c:pt idx="43">
                  <c:v>6179.7880000000005</c:v>
                </c:pt>
                <c:pt idx="44">
                  <c:v>6398.656000000001</c:v>
                </c:pt>
                <c:pt idx="45">
                  <c:v>6619.5</c:v>
                </c:pt>
                <c:pt idx="46">
                  <c:v>6842.223999999998</c:v>
                </c:pt>
                <c:pt idx="47">
                  <c:v>7066.732000000002</c:v>
                </c:pt>
                <c:pt idx="48">
                  <c:v>7292.928000000002</c:v>
                </c:pt>
                <c:pt idx="49">
                  <c:v>7520.716</c:v>
                </c:pt>
                <c:pt idx="50">
                  <c:v>7750</c:v>
                </c:pt>
                <c:pt idx="51">
                  <c:v>7980.683999999998</c:v>
                </c:pt>
                <c:pt idx="52">
                  <c:v>8212.672000000002</c:v>
                </c:pt>
                <c:pt idx="53">
                  <c:v>8445.868000000002</c:v>
                </c:pt>
                <c:pt idx="54">
                  <c:v>8680.176</c:v>
                </c:pt>
                <c:pt idx="55">
                  <c:v>8915.5</c:v>
                </c:pt>
                <c:pt idx="56">
                  <c:v>9151.744</c:v>
                </c:pt>
                <c:pt idx="57">
                  <c:v>9388.812000000002</c:v>
                </c:pt>
                <c:pt idx="58">
                  <c:v>9626.608</c:v>
                </c:pt>
                <c:pt idx="59">
                  <c:v>9865.036</c:v>
                </c:pt>
                <c:pt idx="60">
                  <c:v>10104</c:v>
                </c:pt>
                <c:pt idx="61">
                  <c:v>10343.404</c:v>
                </c:pt>
                <c:pt idx="62">
                  <c:v>10583.152000000002</c:v>
                </c:pt>
                <c:pt idx="63">
                  <c:v>10823.148000000001</c:v>
                </c:pt>
                <c:pt idx="64">
                  <c:v>11063.296</c:v>
                </c:pt>
                <c:pt idx="65">
                  <c:v>11303.5</c:v>
                </c:pt>
                <c:pt idx="66">
                  <c:v>11543.664</c:v>
                </c:pt>
                <c:pt idx="67">
                  <c:v>11783.692000000003</c:v>
                </c:pt>
                <c:pt idx="68">
                  <c:v>12023.488000000001</c:v>
                </c:pt>
                <c:pt idx="69">
                  <c:v>12262.955999999998</c:v>
                </c:pt>
                <c:pt idx="70">
                  <c:v>12502</c:v>
                </c:pt>
                <c:pt idx="71">
                  <c:v>12740.523999999998</c:v>
                </c:pt>
                <c:pt idx="72">
                  <c:v>12978.432</c:v>
                </c:pt>
                <c:pt idx="73">
                  <c:v>13215.628</c:v>
                </c:pt>
                <c:pt idx="74">
                  <c:v>13452.016000000003</c:v>
                </c:pt>
                <c:pt idx="75">
                  <c:v>13687.5</c:v>
                </c:pt>
                <c:pt idx="76">
                  <c:v>13921.983999999999</c:v>
                </c:pt>
                <c:pt idx="77">
                  <c:v>14155.372000000001</c:v>
                </c:pt>
                <c:pt idx="78">
                  <c:v>14387.568000000003</c:v>
                </c:pt>
                <c:pt idx="79">
                  <c:v>14618.476000000002</c:v>
                </c:pt>
                <c:pt idx="80">
                  <c:v>14848</c:v>
                </c:pt>
                <c:pt idx="81">
                  <c:v>15076.043999999998</c:v>
                </c:pt>
                <c:pt idx="82">
                  <c:v>15302.512</c:v>
                </c:pt>
                <c:pt idx="83">
                  <c:v>15527.308</c:v>
                </c:pt>
                <c:pt idx="84">
                  <c:v>15750.336000000003</c:v>
                </c:pt>
                <c:pt idx="85">
                  <c:v>15971.5</c:v>
                </c:pt>
                <c:pt idx="86">
                  <c:v>16190.704000000002</c:v>
                </c:pt>
                <c:pt idx="87">
                  <c:v>16407.852</c:v>
                </c:pt>
                <c:pt idx="88">
                  <c:v>16622.848</c:v>
                </c:pt>
                <c:pt idx="89">
                  <c:v>16835.596000000005</c:v>
                </c:pt>
                <c:pt idx="90">
                  <c:v>17046</c:v>
                </c:pt>
                <c:pt idx="91">
                  <c:v>17253.964</c:v>
                </c:pt>
                <c:pt idx="92">
                  <c:v>17459.392</c:v>
                </c:pt>
                <c:pt idx="93">
                  <c:v>17662.188000000002</c:v>
                </c:pt>
                <c:pt idx="94">
                  <c:v>17862.256</c:v>
                </c:pt>
                <c:pt idx="95">
                  <c:v>18059.5</c:v>
                </c:pt>
                <c:pt idx="96">
                  <c:v>18253.824</c:v>
                </c:pt>
                <c:pt idx="97">
                  <c:v>18445.13199999999</c:v>
                </c:pt>
                <c:pt idx="98">
                  <c:v>18633.328</c:v>
                </c:pt>
                <c:pt idx="99">
                  <c:v>18818.316000000006</c:v>
                </c:pt>
                <c:pt idx="100">
                  <c:v>19000</c:v>
                </c:pt>
                <c:pt idx="101">
                  <c:v>19178.284000000003</c:v>
                </c:pt>
                <c:pt idx="102">
                  <c:v>19353.071999999993</c:v>
                </c:pt>
                <c:pt idx="103">
                  <c:v>19524.268</c:v>
                </c:pt>
                <c:pt idx="104">
                  <c:v>19691.776000000005</c:v>
                </c:pt>
                <c:pt idx="105">
                  <c:v>19855.5</c:v>
                </c:pt>
                <c:pt idx="106">
                  <c:v>20015.34400000001</c:v>
                </c:pt>
                <c:pt idx="107">
                  <c:v>20171.212000000003</c:v>
                </c:pt>
                <c:pt idx="108">
                  <c:v>20323.008</c:v>
                </c:pt>
                <c:pt idx="109">
                  <c:v>20470.636000000006</c:v>
                </c:pt>
                <c:pt idx="110">
                  <c:v>20614</c:v>
                </c:pt>
                <c:pt idx="111">
                  <c:v>20753.004000000008</c:v>
                </c:pt>
                <c:pt idx="112">
                  <c:v>20887.552</c:v>
                </c:pt>
                <c:pt idx="113">
                  <c:v>21017.548000000003</c:v>
                </c:pt>
                <c:pt idx="114">
                  <c:v>21142.896000000004</c:v>
                </c:pt>
                <c:pt idx="115">
                  <c:v>21263.499999999996</c:v>
                </c:pt>
                <c:pt idx="116">
                  <c:v>21379.264000000003</c:v>
                </c:pt>
                <c:pt idx="117">
                  <c:v>21490.092</c:v>
                </c:pt>
                <c:pt idx="118">
                  <c:v>21595.888</c:v>
                </c:pt>
                <c:pt idx="119">
                  <c:v>21696.556000000004</c:v>
                </c:pt>
                <c:pt idx="120">
                  <c:v>21792.000000000004</c:v>
                </c:pt>
                <c:pt idx="121">
                  <c:v>21882.124000000007</c:v>
                </c:pt>
                <c:pt idx="122">
                  <c:v>21966.832000000002</c:v>
                </c:pt>
                <c:pt idx="123">
                  <c:v>22046.028000000002</c:v>
                </c:pt>
                <c:pt idx="124">
                  <c:v>22119.616000000005</c:v>
                </c:pt>
                <c:pt idx="125">
                  <c:v>22187.5</c:v>
                </c:pt>
                <c:pt idx="126">
                  <c:v>22249.584000000006</c:v>
                </c:pt>
                <c:pt idx="127">
                  <c:v>22305.771999999997</c:v>
                </c:pt>
                <c:pt idx="128">
                  <c:v>22355.968</c:v>
                </c:pt>
                <c:pt idx="129">
                  <c:v>22400.076</c:v>
                </c:pt>
                <c:pt idx="130">
                  <c:v>22437.999999999993</c:v>
                </c:pt>
                <c:pt idx="131">
                  <c:v>22469.644</c:v>
                </c:pt>
                <c:pt idx="132">
                  <c:v>22494.912000000004</c:v>
                </c:pt>
                <c:pt idx="133">
                  <c:v>22513.708</c:v>
                </c:pt>
                <c:pt idx="134">
                  <c:v>22525.93600000001</c:v>
                </c:pt>
                <c:pt idx="135">
                  <c:v>22531.5</c:v>
                </c:pt>
                <c:pt idx="136">
                  <c:v>22530.304000000004</c:v>
                </c:pt>
              </c:numCache>
            </c:numRef>
          </c:xVal>
          <c:yVal>
            <c:numRef>
              <c:f>'Table 18.2 (in full)'!$C$7:$C$143</c:f>
              <c:numCache>
                <c:ptCount val="137"/>
                <c:pt idx="0">
                  <c:v>0</c:v>
                </c:pt>
                <c:pt idx="1">
                  <c:v>43.084</c:v>
                </c:pt>
                <c:pt idx="2">
                  <c:v>49.188</c:v>
                </c:pt>
                <c:pt idx="3">
                  <c:v>55.19600000000001</c:v>
                </c:pt>
                <c:pt idx="4">
                  <c:v>61.107999999999976</c:v>
                </c:pt>
                <c:pt idx="5">
                  <c:v>66.924</c:v>
                </c:pt>
                <c:pt idx="6">
                  <c:v>72.644</c:v>
                </c:pt>
                <c:pt idx="7">
                  <c:v>78.26799999999997</c:v>
                </c:pt>
                <c:pt idx="8">
                  <c:v>83.79599999999999</c:v>
                </c:pt>
                <c:pt idx="9">
                  <c:v>89.22800000000007</c:v>
                </c:pt>
                <c:pt idx="10">
                  <c:v>94.56399999999996</c:v>
                </c:pt>
                <c:pt idx="11">
                  <c:v>99.80399999999997</c:v>
                </c:pt>
                <c:pt idx="12">
                  <c:v>104.94800000000009</c:v>
                </c:pt>
                <c:pt idx="13">
                  <c:v>109.99599999999998</c:v>
                </c:pt>
                <c:pt idx="14">
                  <c:v>114.94799999999987</c:v>
                </c:pt>
                <c:pt idx="15">
                  <c:v>119.80400000000009</c:v>
                </c:pt>
                <c:pt idx="16">
                  <c:v>124.56399999999985</c:v>
                </c:pt>
                <c:pt idx="17">
                  <c:v>129.2280000000003</c:v>
                </c:pt>
                <c:pt idx="18">
                  <c:v>133.79600000000005</c:v>
                </c:pt>
                <c:pt idx="19">
                  <c:v>138.2679999999998</c:v>
                </c:pt>
                <c:pt idx="20">
                  <c:v>142.644</c:v>
                </c:pt>
                <c:pt idx="21">
                  <c:v>146.92400000000043</c:v>
                </c:pt>
                <c:pt idx="22">
                  <c:v>151.10799999999972</c:v>
                </c:pt>
                <c:pt idx="23">
                  <c:v>155.19599999999946</c:v>
                </c:pt>
                <c:pt idx="24">
                  <c:v>159.18800000000056</c:v>
                </c:pt>
                <c:pt idx="25">
                  <c:v>163.08399999999983</c:v>
                </c:pt>
                <c:pt idx="26">
                  <c:v>166.88400000000047</c:v>
                </c:pt>
                <c:pt idx="27">
                  <c:v>170.58799999999974</c:v>
                </c:pt>
                <c:pt idx="28">
                  <c:v>174.1959999999999</c:v>
                </c:pt>
                <c:pt idx="29">
                  <c:v>177.70800000000008</c:v>
                </c:pt>
                <c:pt idx="30">
                  <c:v>181.1239999999998</c:v>
                </c:pt>
                <c:pt idx="31">
                  <c:v>184.44400000000041</c:v>
                </c:pt>
                <c:pt idx="32">
                  <c:v>187.6679999999992</c:v>
                </c:pt>
                <c:pt idx="33">
                  <c:v>190.79599999999982</c:v>
                </c:pt>
                <c:pt idx="34">
                  <c:v>193.82800000000134</c:v>
                </c:pt>
                <c:pt idx="35">
                  <c:v>196.7639999999992</c:v>
                </c:pt>
                <c:pt idx="36">
                  <c:v>199.60400000000027</c:v>
                </c:pt>
                <c:pt idx="37">
                  <c:v>202.34799999999996</c:v>
                </c:pt>
                <c:pt idx="38">
                  <c:v>204.99599999999919</c:v>
                </c:pt>
                <c:pt idx="39">
                  <c:v>207.54800000000068</c:v>
                </c:pt>
                <c:pt idx="40">
                  <c:v>210.0039999999999</c:v>
                </c:pt>
                <c:pt idx="41">
                  <c:v>212.3640000000005</c:v>
                </c:pt>
                <c:pt idx="42">
                  <c:v>214.6279999999997</c:v>
                </c:pt>
                <c:pt idx="43">
                  <c:v>216.79600000000028</c:v>
                </c:pt>
                <c:pt idx="44">
                  <c:v>218.8680000000004</c:v>
                </c:pt>
                <c:pt idx="45">
                  <c:v>220.84399999999914</c:v>
                </c:pt>
                <c:pt idx="46">
                  <c:v>222.72399999999834</c:v>
                </c:pt>
                <c:pt idx="47">
                  <c:v>224.50800000000345</c:v>
                </c:pt>
                <c:pt idx="48">
                  <c:v>226.1959999999999</c:v>
                </c:pt>
                <c:pt idx="49">
                  <c:v>227.78799999999865</c:v>
                </c:pt>
                <c:pt idx="50">
                  <c:v>229.28399999999965</c:v>
                </c:pt>
                <c:pt idx="51">
                  <c:v>230.68399999999838</c:v>
                </c:pt>
                <c:pt idx="52">
                  <c:v>231.98800000000392</c:v>
                </c:pt>
                <c:pt idx="53">
                  <c:v>233.1959999999999</c:v>
                </c:pt>
                <c:pt idx="54">
                  <c:v>234.30799999999726</c:v>
                </c:pt>
                <c:pt idx="55">
                  <c:v>235.32400000000052</c:v>
                </c:pt>
                <c:pt idx="56">
                  <c:v>236.2440000000006</c:v>
                </c:pt>
                <c:pt idx="57">
                  <c:v>237.06800000000112</c:v>
                </c:pt>
                <c:pt idx="58">
                  <c:v>237.79599999999846</c:v>
                </c:pt>
                <c:pt idx="59">
                  <c:v>238.42799999999988</c:v>
                </c:pt>
                <c:pt idx="60">
                  <c:v>238.96399999999994</c:v>
                </c:pt>
                <c:pt idx="61">
                  <c:v>239.40400000000045</c:v>
                </c:pt>
                <c:pt idx="62">
                  <c:v>239.7480000000014</c:v>
                </c:pt>
                <c:pt idx="63">
                  <c:v>239.99599999999919</c:v>
                </c:pt>
                <c:pt idx="64">
                  <c:v>240.14799999999923</c:v>
                </c:pt>
                <c:pt idx="65">
                  <c:v>240.20399999999972</c:v>
                </c:pt>
                <c:pt idx="66">
                  <c:v>240.16400000000067</c:v>
                </c:pt>
                <c:pt idx="67">
                  <c:v>240.02800000000207</c:v>
                </c:pt>
                <c:pt idx="68">
                  <c:v>239.79599999999846</c:v>
                </c:pt>
                <c:pt idx="69">
                  <c:v>239.46799999999712</c:v>
                </c:pt>
                <c:pt idx="70">
                  <c:v>239.0440000000017</c:v>
                </c:pt>
                <c:pt idx="71">
                  <c:v>238.5239999999976</c:v>
                </c:pt>
                <c:pt idx="72">
                  <c:v>237.90800000000309</c:v>
                </c:pt>
                <c:pt idx="73">
                  <c:v>237.1959999999999</c:v>
                </c:pt>
                <c:pt idx="74">
                  <c:v>236.38800000000265</c:v>
                </c:pt>
                <c:pt idx="75">
                  <c:v>235.48399999999674</c:v>
                </c:pt>
                <c:pt idx="76">
                  <c:v>234.48399999999856</c:v>
                </c:pt>
                <c:pt idx="77">
                  <c:v>233.38800000000265</c:v>
                </c:pt>
                <c:pt idx="78">
                  <c:v>232.19600000000173</c:v>
                </c:pt>
                <c:pt idx="79">
                  <c:v>230.90799999999945</c:v>
                </c:pt>
                <c:pt idx="80">
                  <c:v>229.5239999999976</c:v>
                </c:pt>
                <c:pt idx="81">
                  <c:v>228.04399999999805</c:v>
                </c:pt>
                <c:pt idx="82">
                  <c:v>226.46800000000258</c:v>
                </c:pt>
                <c:pt idx="83">
                  <c:v>224.79600000000028</c:v>
                </c:pt>
                <c:pt idx="84">
                  <c:v>223.02800000000207</c:v>
                </c:pt>
                <c:pt idx="85">
                  <c:v>221.16399999999703</c:v>
                </c:pt>
                <c:pt idx="86">
                  <c:v>219.20400000000154</c:v>
                </c:pt>
                <c:pt idx="87">
                  <c:v>217.1479999999974</c:v>
                </c:pt>
                <c:pt idx="88">
                  <c:v>214.99600000000282</c:v>
                </c:pt>
                <c:pt idx="89">
                  <c:v>212.74800000000323</c:v>
                </c:pt>
                <c:pt idx="90">
                  <c:v>210.403999999995</c:v>
                </c:pt>
                <c:pt idx="91">
                  <c:v>207.96399999999994</c:v>
                </c:pt>
                <c:pt idx="92">
                  <c:v>205.42799999999988</c:v>
                </c:pt>
                <c:pt idx="93">
                  <c:v>202.7960000000021</c:v>
                </c:pt>
                <c:pt idx="94">
                  <c:v>200.0679999999993</c:v>
                </c:pt>
                <c:pt idx="95">
                  <c:v>197.24399999999878</c:v>
                </c:pt>
                <c:pt idx="96">
                  <c:v>194.32400000000052</c:v>
                </c:pt>
                <c:pt idx="97">
                  <c:v>191.30799999999</c:v>
                </c:pt>
                <c:pt idx="98">
                  <c:v>188.19600000001083</c:v>
                </c:pt>
                <c:pt idx="99">
                  <c:v>184.98800000000483</c:v>
                </c:pt>
                <c:pt idx="100">
                  <c:v>181.68399999999383</c:v>
                </c:pt>
                <c:pt idx="101">
                  <c:v>178.2840000000033</c:v>
                </c:pt>
                <c:pt idx="102">
                  <c:v>174.78799999998955</c:v>
                </c:pt>
                <c:pt idx="103">
                  <c:v>171.1960000000072</c:v>
                </c:pt>
                <c:pt idx="104">
                  <c:v>167.50800000000527</c:v>
                </c:pt>
                <c:pt idx="105">
                  <c:v>163.7239999999947</c:v>
                </c:pt>
                <c:pt idx="106">
                  <c:v>159.84400000000824</c:v>
                </c:pt>
                <c:pt idx="107">
                  <c:v>155.86799999999494</c:v>
                </c:pt>
                <c:pt idx="108">
                  <c:v>151.79599999999846</c:v>
                </c:pt>
                <c:pt idx="109">
                  <c:v>147.62800000000425</c:v>
                </c:pt>
                <c:pt idx="110">
                  <c:v>143.36399999999412</c:v>
                </c:pt>
                <c:pt idx="111">
                  <c:v>139.0040000000081</c:v>
                </c:pt>
                <c:pt idx="112">
                  <c:v>134.5479999999916</c:v>
                </c:pt>
                <c:pt idx="113">
                  <c:v>129.99600000000282</c:v>
                </c:pt>
                <c:pt idx="114">
                  <c:v>125.34800000000178</c:v>
                </c:pt>
                <c:pt idx="115">
                  <c:v>120.60399999999208</c:v>
                </c:pt>
                <c:pt idx="116">
                  <c:v>115.76400000000649</c:v>
                </c:pt>
                <c:pt idx="117">
                  <c:v>110.8279999999977</c:v>
                </c:pt>
                <c:pt idx="118">
                  <c:v>105.79599999999846</c:v>
                </c:pt>
                <c:pt idx="119">
                  <c:v>100.66800000000512</c:v>
                </c:pt>
                <c:pt idx="120">
                  <c:v>95.4439999999995</c:v>
                </c:pt>
                <c:pt idx="121">
                  <c:v>90.12400000000343</c:v>
                </c:pt>
                <c:pt idx="122">
                  <c:v>84.70799999999508</c:v>
                </c:pt>
                <c:pt idx="123">
                  <c:v>79.19599999999991</c:v>
                </c:pt>
                <c:pt idx="124">
                  <c:v>73.58800000000338</c:v>
                </c:pt>
                <c:pt idx="125">
                  <c:v>67.88399999999456</c:v>
                </c:pt>
                <c:pt idx="126">
                  <c:v>62.0840000000062</c:v>
                </c:pt>
                <c:pt idx="127">
                  <c:v>56.18799999999101</c:v>
                </c:pt>
                <c:pt idx="128">
                  <c:v>50.19600000000355</c:v>
                </c:pt>
                <c:pt idx="129">
                  <c:v>44.108000000000175</c:v>
                </c:pt>
                <c:pt idx="130">
                  <c:v>37.92399999999179</c:v>
                </c:pt>
                <c:pt idx="131">
                  <c:v>31.64400000000751</c:v>
                </c:pt>
                <c:pt idx="132">
                  <c:v>25.268000000003667</c:v>
                </c:pt>
                <c:pt idx="133">
                  <c:v>18.79599999999482</c:v>
                </c:pt>
                <c:pt idx="134">
                  <c:v>12.22800000001007</c:v>
                </c:pt>
                <c:pt idx="135">
                  <c:v>5.563999999991211</c:v>
                </c:pt>
                <c:pt idx="136">
                  <c:v>-1.1959999999962747</c:v>
                </c:pt>
              </c:numCache>
            </c:numRef>
          </c:yVal>
          <c:smooth val="1"/>
        </c:ser>
        <c:axId val="50867442"/>
        <c:axId val="55153795"/>
      </c:scatterChart>
      <c:valAx>
        <c:axId val="50867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Stock, 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153795"/>
        <c:crosses val="autoZero"/>
        <c:crossBetween val="midCat"/>
        <c:dispUnits/>
      </c:valAx>
      <c:valAx>
        <c:axId val="551537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dS/dt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8674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Figure 18.2 Present values of net benefits at i = 0.00 (NB1) and i = 0.03 (NB2).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'Table 18.3'!$D$7</c:f>
              <c:strCache>
                <c:ptCount val="1"/>
                <c:pt idx="0">
                  <c:v>PV(i=0)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18.3'!$A$8:$A$153</c:f>
              <c:numCache>
                <c:ptCount val="1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</c:numCache>
            </c:numRef>
          </c:cat>
          <c:val>
            <c:numRef>
              <c:f>'Table 18.3'!$D$8:$D$153</c:f>
              <c:numCache>
                <c:ptCount val="146"/>
                <c:pt idx="1">
                  <c:v>-4655.328000344672</c:v>
                </c:pt>
                <c:pt idx="2">
                  <c:v>-4261.824001476352</c:v>
                </c:pt>
                <c:pt idx="3">
                  <c:v>-3820.2560035392316</c:v>
                </c:pt>
                <c:pt idx="4">
                  <c:v>-3331.392006674432</c:v>
                </c:pt>
                <c:pt idx="5">
                  <c:v>-2796.00001102</c:v>
                </c:pt>
                <c:pt idx="6">
                  <c:v>-2214.848016710912</c:v>
                </c:pt>
                <c:pt idx="7">
                  <c:v>-1588.7040238790723</c:v>
                </c:pt>
                <c:pt idx="8">
                  <c:v>-918.336032653312</c:v>
                </c:pt>
                <c:pt idx="9">
                  <c:v>-204.5120431593914</c:v>
                </c:pt>
                <c:pt idx="10">
                  <c:v>551.9999444800005</c:v>
                </c:pt>
                <c:pt idx="11">
                  <c:v>1350.4319301452488</c:v>
                </c:pt>
                <c:pt idx="12">
                  <c:v>2190.0159137198098</c:v>
                </c:pt>
                <c:pt idx="13">
                  <c:v>3069.9838950902085</c:v>
                </c:pt>
                <c:pt idx="14">
                  <c:v>3989.567874146047</c:v>
                </c:pt>
                <c:pt idx="15">
                  <c:v>4947.999850780001</c:v>
                </c:pt>
                <c:pt idx="16">
                  <c:v>5944.511824887808</c:v>
                </c:pt>
                <c:pt idx="17">
                  <c:v>6978.33579636829</c:v>
                </c:pt>
                <c:pt idx="18">
                  <c:v>8048.703765123331</c:v>
                </c:pt>
                <c:pt idx="19">
                  <c:v>9154.847731057893</c:v>
                </c:pt>
                <c:pt idx="20">
                  <c:v>10295.999694080003</c:v>
                </c:pt>
                <c:pt idx="21">
                  <c:v>11471.391654100775</c:v>
                </c:pt>
                <c:pt idx="22">
                  <c:v>12680.255611034376</c:v>
                </c:pt>
                <c:pt idx="23">
                  <c:v>13921.823564798055</c:v>
                </c:pt>
                <c:pt idx="24">
                  <c:v>15195.327515312136</c:v>
                </c:pt>
                <c:pt idx="25">
                  <c:v>16499.999462500007</c:v>
                </c:pt>
                <c:pt idx="26">
                  <c:v>17835.071406288134</c:v>
                </c:pt>
                <c:pt idx="27">
                  <c:v>19199.775346606057</c:v>
                </c:pt>
                <c:pt idx="28">
                  <c:v>20593.343283386377</c:v>
                </c:pt>
                <c:pt idx="29">
                  <c:v>22015.007216564776</c:v>
                </c:pt>
                <c:pt idx="30">
                  <c:v>23463.999146080012</c:v>
                </c:pt>
                <c:pt idx="31">
                  <c:v>24939.551071873906</c:v>
                </c:pt>
                <c:pt idx="32">
                  <c:v>26440.89499389134</c:v>
                </c:pt>
                <c:pt idx="33">
                  <c:v>27967.262912080303</c:v>
                </c:pt>
                <c:pt idx="34">
                  <c:v>29517.886826391834</c:v>
                </c:pt>
                <c:pt idx="35">
                  <c:v>31091.99873678002</c:v>
                </c:pt>
                <c:pt idx="36">
                  <c:v>32688.830643202076</c:v>
                </c:pt>
                <c:pt idx="37">
                  <c:v>34307.614545618235</c:v>
                </c:pt>
                <c:pt idx="38">
                  <c:v>35947.58244399184</c:v>
                </c:pt>
                <c:pt idx="39">
                  <c:v>37607.96633828928</c:v>
                </c:pt>
                <c:pt idx="40">
                  <c:v>39287.998228480035</c:v>
                </c:pt>
                <c:pt idx="41">
                  <c:v>40986.91011453665</c:v>
                </c:pt>
                <c:pt idx="42">
                  <c:v>42703.93399643473</c:v>
                </c:pt>
                <c:pt idx="43">
                  <c:v>44438.301874152974</c:v>
                </c:pt>
                <c:pt idx="44">
                  <c:v>46189.24574767315</c:v>
                </c:pt>
                <c:pt idx="45">
                  <c:v>47955.99761698006</c:v>
                </c:pt>
                <c:pt idx="46">
                  <c:v>49737.78948206163</c:v>
                </c:pt>
                <c:pt idx="47">
                  <c:v>51533.85334290884</c:v>
                </c:pt>
                <c:pt idx="48">
                  <c:v>53343.42119951573</c:v>
                </c:pt>
                <c:pt idx="49">
                  <c:v>55165.7250518794</c:v>
                </c:pt>
                <c:pt idx="50">
                  <c:v>56999.99690000008</c:v>
                </c:pt>
                <c:pt idx="51">
                  <c:v>58845.468743881014</c:v>
                </c:pt>
                <c:pt idx="52">
                  <c:v>60701.37258352853</c:v>
                </c:pt>
                <c:pt idx="53">
                  <c:v>62566.94041895206</c:v>
                </c:pt>
                <c:pt idx="54">
                  <c:v>64441.404250164065</c:v>
                </c:pt>
                <c:pt idx="55">
                  <c:v>66323.99607718011</c:v>
                </c:pt>
                <c:pt idx="56">
                  <c:v>68213.94790001881</c:v>
                </c:pt>
                <c:pt idx="57">
                  <c:v>70110.49171870184</c:v>
                </c:pt>
                <c:pt idx="58">
                  <c:v>72012.85953325401</c:v>
                </c:pt>
                <c:pt idx="59">
                  <c:v>73920.28334370315</c:v>
                </c:pt>
                <c:pt idx="60">
                  <c:v>75831.99515008014</c:v>
                </c:pt>
                <c:pt idx="61">
                  <c:v>77747.226952419</c:v>
                </c:pt>
                <c:pt idx="62">
                  <c:v>79665.21075075677</c:v>
                </c:pt>
                <c:pt idx="63">
                  <c:v>81585.17854513357</c:v>
                </c:pt>
                <c:pt idx="64">
                  <c:v>83506.36233559262</c:v>
                </c:pt>
                <c:pt idx="65">
                  <c:v>85427.99412218019</c:v>
                </c:pt>
                <c:pt idx="66">
                  <c:v>87349.30590494562</c:v>
                </c:pt>
                <c:pt idx="67">
                  <c:v>89269.5296839413</c:v>
                </c:pt>
                <c:pt idx="68">
                  <c:v>91187.89745922276</c:v>
                </c:pt>
                <c:pt idx="69">
                  <c:v>93103.64123084852</c:v>
                </c:pt>
                <c:pt idx="70">
                  <c:v>95015.99299888025</c:v>
                </c:pt>
                <c:pt idx="71">
                  <c:v>96924.18476338261</c:v>
                </c:pt>
                <c:pt idx="72">
                  <c:v>98827.44852442344</c:v>
                </c:pt>
                <c:pt idx="73">
                  <c:v>100725.01628207353</c:v>
                </c:pt>
                <c:pt idx="74">
                  <c:v>102616.12003640685</c:v>
                </c:pt>
                <c:pt idx="75">
                  <c:v>104499.9917875003</c:v>
                </c:pt>
                <c:pt idx="76">
                  <c:v>106375.86353543407</c:v>
                </c:pt>
                <c:pt idx="77">
                  <c:v>108242.9672802912</c:v>
                </c:pt>
                <c:pt idx="78">
                  <c:v>110100.53502215793</c:v>
                </c:pt>
                <c:pt idx="79">
                  <c:v>111947.79876112356</c:v>
                </c:pt>
                <c:pt idx="80">
                  <c:v>113783.99049728038</c:v>
                </c:pt>
                <c:pt idx="81">
                  <c:v>115608.3422307239</c:v>
                </c:pt>
                <c:pt idx="82">
                  <c:v>117420.08596155254</c:v>
                </c:pt>
                <c:pt idx="83">
                  <c:v>119218.45368986792</c:v>
                </c:pt>
                <c:pt idx="84">
                  <c:v>121002.67741577465</c:v>
                </c:pt>
                <c:pt idx="85">
                  <c:v>122771.98913938046</c:v>
                </c:pt>
                <c:pt idx="86">
                  <c:v>124525.62086079613</c:v>
                </c:pt>
                <c:pt idx="87">
                  <c:v>126262.8045801355</c:v>
                </c:pt>
                <c:pt idx="88">
                  <c:v>127982.77229751553</c:v>
                </c:pt>
                <c:pt idx="89">
                  <c:v>129684.7560130562</c:v>
                </c:pt>
                <c:pt idx="90">
                  <c:v>131367.98772688056</c:v>
                </c:pt>
                <c:pt idx="91">
                  <c:v>133031.69943911477</c:v>
                </c:pt>
                <c:pt idx="92">
                  <c:v>134675.1231498881</c:v>
                </c:pt>
                <c:pt idx="93">
                  <c:v>136297.49085933276</c:v>
                </c:pt>
                <c:pt idx="94">
                  <c:v>137898.03456758414</c:v>
                </c:pt>
                <c:pt idx="95">
                  <c:v>139475.98627478065</c:v>
                </c:pt>
                <c:pt idx="96">
                  <c:v>141030.57798106383</c:v>
                </c:pt>
                <c:pt idx="97">
                  <c:v>142561.04168657828</c:v>
                </c:pt>
                <c:pt idx="98">
                  <c:v>144066.60939147157</c:v>
                </c:pt>
                <c:pt idx="99">
                  <c:v>145546.5130958945</c:v>
                </c:pt>
                <c:pt idx="100">
                  <c:v>146999.98480000076</c:v>
                </c:pt>
                <c:pt idx="101">
                  <c:v>148426.25650394737</c:v>
                </c:pt>
                <c:pt idx="102">
                  <c:v>149824.56020789404</c:v>
                </c:pt>
                <c:pt idx="103">
                  <c:v>151194.127912004</c:v>
                </c:pt>
                <c:pt idx="104">
                  <c:v>152534.1916164432</c:v>
                </c:pt>
                <c:pt idx="105">
                  <c:v>153843.9833213809</c:v>
                </c:pt>
                <c:pt idx="106">
                  <c:v>155122.73502698916</c:v>
                </c:pt>
                <c:pt idx="107">
                  <c:v>156369.67873344343</c:v>
                </c:pt>
                <c:pt idx="108">
                  <c:v>157584.04644092204</c:v>
                </c:pt>
                <c:pt idx="109">
                  <c:v>158765.07014960638</c:v>
                </c:pt>
                <c:pt idx="110">
                  <c:v>159911.981859681</c:v>
                </c:pt>
                <c:pt idx="111">
                  <c:v>161024.01357133343</c:v>
                </c:pt>
                <c:pt idx="112">
                  <c:v>162100.39728475446</c:v>
                </c:pt>
                <c:pt idx="113">
                  <c:v>163140.3650001377</c:v>
                </c:pt>
                <c:pt idx="114">
                  <c:v>164143.14871767993</c:v>
                </c:pt>
                <c:pt idx="115">
                  <c:v>165107.9804375811</c:v>
                </c:pt>
                <c:pt idx="116">
                  <c:v>166034.09216004415</c:v>
                </c:pt>
                <c:pt idx="117">
                  <c:v>166920.71588527507</c:v>
                </c:pt>
                <c:pt idx="118">
                  <c:v>167767.08361348294</c:v>
                </c:pt>
                <c:pt idx="119">
                  <c:v>168572.4273448799</c:v>
                </c:pt>
                <c:pt idx="120">
                  <c:v>169335.97907968124</c:v>
                </c:pt>
                <c:pt idx="121">
                  <c:v>170056.9708181052</c:v>
                </c:pt>
                <c:pt idx="122">
                  <c:v>170734.6345603733</c:v>
                </c:pt>
                <c:pt idx="123">
                  <c:v>171368.2023067098</c:v>
                </c:pt>
                <c:pt idx="124">
                  <c:v>171956.90605734228</c:v>
                </c:pt>
                <c:pt idx="125">
                  <c:v>172499.9778125014</c:v>
                </c:pt>
                <c:pt idx="126">
                  <c:v>172996.64957242072</c:v>
                </c:pt>
                <c:pt idx="127">
                  <c:v>173446.15333733705</c:v>
                </c:pt>
                <c:pt idx="128">
                  <c:v>173847.72110749024</c:v>
                </c:pt>
                <c:pt idx="129">
                  <c:v>174200.58488312305</c:v>
                </c:pt>
                <c:pt idx="130">
                  <c:v>174503.9766644815</c:v>
                </c:pt>
                <c:pt idx="131">
                  <c:v>174757.12845181464</c:v>
                </c:pt>
                <c:pt idx="132">
                  <c:v>174959.27224537454</c:v>
                </c:pt>
                <c:pt idx="133">
                  <c:v>175109.64004541628</c:v>
                </c:pt>
                <c:pt idx="134">
                  <c:v>175207.46385219818</c:v>
                </c:pt>
                <c:pt idx="135">
                  <c:v>175251.97566598165</c:v>
                </c:pt>
                <c:pt idx="136">
                  <c:v>175242.4074870309</c:v>
                </c:pt>
                <c:pt idx="137">
                  <c:v>175177.9913156135</c:v>
                </c:pt>
                <c:pt idx="138">
                  <c:v>175057.95915199994</c:v>
                </c:pt>
                <c:pt idx="139">
                  <c:v>174881.54299646377</c:v>
                </c:pt>
                <c:pt idx="140">
                  <c:v>174647.97484928177</c:v>
                </c:pt>
                <c:pt idx="141">
                  <c:v>174356.48671073365</c:v>
                </c:pt>
                <c:pt idx="142">
                  <c:v>174006.31058110207</c:v>
                </c:pt>
                <c:pt idx="143">
                  <c:v>173596.67846067314</c:v>
                </c:pt>
                <c:pt idx="144">
                  <c:v>173126.8223497358</c:v>
                </c:pt>
                <c:pt idx="145">
                  <c:v>172595.9742485819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18.3'!$G$7</c:f>
              <c:strCache>
                <c:ptCount val="1"/>
                <c:pt idx="0">
                  <c:v>PV(i=0.03)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18.3'!$A$8:$A$153</c:f>
              <c:numCache>
                <c:ptCount val="1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</c:numCache>
            </c:numRef>
          </c:cat>
          <c:val>
            <c:numRef>
              <c:f>'Table 18.3'!$G$8:$G$153</c:f>
              <c:numCache>
                <c:ptCount val="146"/>
                <c:pt idx="1">
                  <c:v>-4665.514597060768</c:v>
                </c:pt>
                <c:pt idx="2">
                  <c:v>-4304.812023656914</c:v>
                </c:pt>
                <c:pt idx="3">
                  <c:v>-3921.79516776338</c:v>
                </c:pt>
                <c:pt idx="4">
                  <c:v>-3520.077463930257</c:v>
                </c:pt>
                <c:pt idx="5">
                  <c:v>-3102.9996199591724</c:v>
                </c:pt>
                <c:pt idx="6">
                  <c:v>-2673.645500147473</c:v>
                </c:pt>
                <c:pt idx="7">
                  <c:v>-2234.8572040588847</c:v>
                </c:pt>
                <c:pt idx="8">
                  <c:v>-1789.249378087647</c:v>
                </c:pt>
                <c:pt idx="9">
                  <c:v>-1339.2227954615528</c:v>
                </c:pt>
                <c:pt idx="10">
                  <c:v>-886.9772387751027</c:v>
                </c:pt>
                <c:pt idx="11">
                  <c:v>-434.52371765442604</c:v>
                </c:pt>
                <c:pt idx="12">
                  <c:v>16.303947271930156</c:v>
                </c:pt>
                <c:pt idx="13">
                  <c:v>463.8381442901973</c:v>
                </c:pt>
                <c:pt idx="14">
                  <c:v>906.5670659111993</c:v>
                </c:pt>
                <c:pt idx="15">
                  <c:v>1343.1248523334007</c:v>
                </c:pt>
                <c:pt idx="16">
                  <c:v>1772.2822570230092</c:v>
                </c:pt>
                <c:pt idx="17">
                  <c:v>2192.9378095278025</c:v>
                </c:pt>
                <c:pt idx="18">
                  <c:v>2604.1094517454894</c:v>
                </c:pt>
                <c:pt idx="19">
                  <c:v>3004.926624925266</c:v>
                </c:pt>
                <c:pt idx="20">
                  <c:v>3394.622785694228</c:v>
                </c:pt>
                <c:pt idx="21">
                  <c:v>3772.5283303706</c:v>
                </c:pt>
                <c:pt idx="22">
                  <c:v>4138.063907754873</c:v>
                </c:pt>
                <c:pt idx="23">
                  <c:v>4490.734101479748</c:v>
                </c:pt>
                <c:pt idx="24">
                  <c:v>4830.121463851583</c:v>
                </c:pt>
                <c:pt idx="25">
                  <c:v>5155.880883931815</c:v>
                </c:pt>
                <c:pt idx="26">
                  <c:v>5467.734273387592</c:v>
                </c:pt>
                <c:pt idx="27">
                  <c:v>5765.465554388344</c:v>
                </c:pt>
                <c:pt idx="28">
                  <c:v>6048.915934540497</c:v>
                </c:pt>
                <c:pt idx="29">
                  <c:v>6317.979454537361</c:v>
                </c:pt>
                <c:pt idx="30">
                  <c:v>6572.598794856414</c:v>
                </c:pt>
                <c:pt idx="31">
                  <c:v>6812.761328463494</c:v>
                </c:pt>
                <c:pt idx="32">
                  <c:v>7038.4954070833555</c:v>
                </c:pt>
                <c:pt idx="33">
                  <c:v>7249.86686917021</c:v>
                </c:pt>
                <c:pt idx="34">
                  <c:v>7446.97575826102</c:v>
                </c:pt>
                <c:pt idx="35">
                  <c:v>7629.953240919818</c:v>
                </c:pt>
                <c:pt idx="36">
                  <c:v>7798.958713983802</c:v>
                </c:pt>
                <c:pt idx="37">
                  <c:v>7954.177091302481</c:v>
                </c:pt>
                <c:pt idx="38">
                  <c:v>8095.816260620939</c:v>
                </c:pt>
                <c:pt idx="39">
                  <c:v>8224.104701697666</c:v>
                </c:pt>
                <c:pt idx="40">
                  <c:v>8339.289257167608</c:v>
                </c:pt>
                <c:pt idx="41">
                  <c:v>8441.633048062848</c:v>
                </c:pt>
                <c:pt idx="42">
                  <c:v>8531.413526287351</c:v>
                </c:pt>
                <c:pt idx="43">
                  <c:v>8608.920656709237</c:v>
                </c:pt>
                <c:pt idx="44">
                  <c:v>8674.455221884806</c:v>
                </c:pt>
                <c:pt idx="45">
                  <c:v>8728.327242763833</c:v>
                </c:pt>
                <c:pt idx="46">
                  <c:v>8770.854509045916</c:v>
                </c:pt>
                <c:pt idx="47">
                  <c:v>8802.361213163644</c:v>
                </c:pt>
                <c:pt idx="48">
                  <c:v>8823.176682160714</c:v>
                </c:pt>
                <c:pt idx="49">
                  <c:v>8833.634202012458</c:v>
                </c:pt>
                <c:pt idx="50">
                  <c:v>8834.06992920265</c:v>
                </c:pt>
                <c:pt idx="51">
                  <c:v>8824.821884625444</c:v>
                </c:pt>
                <c:pt idx="52">
                  <c:v>8806.229025124212</c:v>
                </c:pt>
                <c:pt idx="53">
                  <c:v>8778.630388211343</c:v>
                </c:pt>
                <c:pt idx="54">
                  <c:v>8742.364305734514</c:v>
                </c:pt>
                <c:pt idx="55">
                  <c:v>8697.767682466669</c:v>
                </c:pt>
                <c:pt idx="56">
                  <c:v>8645.175335798513</c:v>
                </c:pt>
                <c:pt idx="57">
                  <c:v>8584.91939290518</c:v>
                </c:pt>
                <c:pt idx="58">
                  <c:v>8517.328741942296</c:v>
                </c:pt>
                <c:pt idx="59">
                  <c:v>8442.728534002094</c:v>
                </c:pt>
                <c:pt idx="60">
                  <c:v>8361.439732727285</c:v>
                </c:pt>
                <c:pt idx="61">
                  <c:v>8273.778708639948</c:v>
                </c:pt>
                <c:pt idx="62">
                  <c:v>8180.056875394654</c:v>
                </c:pt>
                <c:pt idx="63">
                  <c:v>8080.580365309996</c:v>
                </c:pt>
                <c:pt idx="64">
                  <c:v>7975.649741670835</c:v>
                </c:pt>
                <c:pt idx="65">
                  <c:v>7865.559745425251</c:v>
                </c:pt>
                <c:pt idx="66">
                  <c:v>7750.599074025684</c:v>
                </c:pt>
                <c:pt idx="67">
                  <c:v>7631.0501902832</c:v>
                </c:pt>
                <c:pt idx="68">
                  <c:v>7507.189159217787</c:v>
                </c:pt>
                <c:pt idx="69">
                  <c:v>7379.285510995962</c:v>
                </c:pt>
                <c:pt idx="70">
                  <c:v>7247.602128150238</c:v>
                </c:pt>
                <c:pt idx="71">
                  <c:v>7112.395155373419</c:v>
                </c:pt>
                <c:pt idx="72">
                  <c:v>6973.913930274111</c:v>
                </c:pt>
                <c:pt idx="73">
                  <c:v>6832.4009335690625</c:v>
                </c:pt>
                <c:pt idx="74">
                  <c:v>6688.091757272614</c:v>
                </c:pt>
                <c:pt idx="75">
                  <c:v>6541.215089524145</c:v>
                </c:pt>
                <c:pt idx="76">
                  <c:v>6391.992714771244</c:v>
                </c:pt>
                <c:pt idx="77">
                  <c:v>6240.639528098916</c:v>
                </c:pt>
                <c:pt idx="78">
                  <c:v>6087.363562564946</c:v>
                </c:pt>
                <c:pt idx="79">
                  <c:v>5932.366028466939</c:v>
                </c:pt>
                <c:pt idx="80">
                  <c:v>5775.8413635295765</c:v>
                </c:pt>
                <c:pt idx="81">
                  <c:v>5617.977293059863</c:v>
                </c:pt>
                <c:pt idx="82">
                  <c:v>5458.954899174758</c:v>
                </c:pt>
                <c:pt idx="83">
                  <c:v>5298.948698259293</c:v>
                </c:pt>
                <c:pt idx="84">
                  <c:v>5138.126725864031</c:v>
                </c:pt>
                <c:pt idx="85">
                  <c:v>4976.650628299343</c:v>
                </c:pt>
                <c:pt idx="86">
                  <c:v>4814.675760229604</c:v>
                </c:pt>
                <c:pt idx="87">
                  <c:v>4652.35128761411</c:v>
                </c:pt>
                <c:pt idx="88">
                  <c:v>4489.820295382668</c:v>
                </c:pt>
                <c:pt idx="89">
                  <c:v>4327.219899272994</c:v>
                </c:pt>
                <c:pt idx="90">
                  <c:v>4164.681361294199</c:v>
                </c:pt>
                <c:pt idx="91">
                  <c:v>4002.330208315554</c:v>
                </c:pt>
                <c:pt idx="92">
                  <c:v>3840.286353313317</c:v>
                </c:pt>
                <c:pt idx="93">
                  <c:v>3678.664218839587</c:v>
                </c:pt>
                <c:pt idx="94">
                  <c:v>3517.572862307268</c:v>
                </c:pt>
                <c:pt idx="95">
                  <c:v>3357.11610271316</c:v>
                </c:pt>
                <c:pt idx="96">
                  <c:v>3197.3926484481453</c:v>
                </c:pt>
                <c:pt idx="97">
                  <c:v>3038.496225868401</c:v>
                </c:pt>
                <c:pt idx="98">
                  <c:v>2880.515708325669</c:v>
                </c:pt>
                <c:pt idx="99">
                  <c:v>2723.5352453769556</c:v>
                </c:pt>
                <c:pt idx="100">
                  <c:v>2567.6343919153196</c:v>
                </c:pt>
                <c:pt idx="101">
                  <c:v>2412.888236983649</c:v>
                </c:pt>
                <c:pt idx="102">
                  <c:v>2259.367532051944</c:v>
                </c:pt>
                <c:pt idx="103">
                  <c:v>2107.138818556896</c:v>
                </c:pt>
                <c:pt idx="104">
                  <c:v>1956.2645545189253</c:v>
                </c:pt>
                <c:pt idx="105">
                  <c:v>1806.8032400681313</c:v>
                </c:pt>
                <c:pt idx="106">
                  <c:v>1658.8095417251425</c:v>
                </c:pt>
                <c:pt idx="107">
                  <c:v>1512.3344152972313</c:v>
                </c:pt>
                <c:pt idx="108">
                  <c:v>1367.425227263002</c:v>
                </c:pt>
                <c:pt idx="109">
                  <c:v>1224.1258745315035</c:v>
                </c:pt>
                <c:pt idx="110">
                  <c:v>1082.4769024732932</c:v>
                </c:pt>
                <c:pt idx="111">
                  <c:v>942.5156211317644</c:v>
                </c:pt>
                <c:pt idx="112">
                  <c:v>804.2762195335345</c:v>
                </c:pt>
                <c:pt idx="113">
                  <c:v>667.7898780260366</c:v>
                </c:pt>
                <c:pt idx="114">
                  <c:v>533.0848785796979</c:v>
                </c:pt>
                <c:pt idx="115">
                  <c:v>400.18671300038295</c:v>
                </c:pt>
                <c:pt idx="116">
                  <c:v>269.1181890055832</c:v>
                </c:pt>
                <c:pt idx="117">
                  <c:v>139.89953412539853</c:v>
                </c:pt>
                <c:pt idx="118">
                  <c:v>12.548497395955565</c:v>
                </c:pt>
                <c:pt idx="119">
                  <c:v>-112.91955118050191</c:v>
                </c:pt>
                <c:pt idx="120">
                  <c:v>-236.4915234288028</c:v>
                </c:pt>
                <c:pt idx="121">
                  <c:v>-358.15651806168717</c:v>
                </c:pt>
                <c:pt idx="122">
                  <c:v>-477.90572801751114</c:v>
                </c:pt>
                <c:pt idx="123">
                  <c:v>-595.7323500793809</c:v>
                </c:pt>
                <c:pt idx="124">
                  <c:v>-711.6314967757207</c:v>
                </c:pt>
                <c:pt idx="125">
                  <c:v>-825.6001105583837</c:v>
                </c:pt>
                <c:pt idx="126">
                  <c:v>-937.6368802505121</c:v>
                </c:pt>
                <c:pt idx="127">
                  <c:v>-1047.7421597530233</c:v>
                </c:pt>
                <c:pt idx="128">
                  <c:v>-1155.9178889953018</c:v>
                </c:pt>
                <c:pt idx="129">
                  <c:v>-1262.1675171129104</c:v>
                </c:pt>
                <c:pt idx="130">
                  <c:v>-1366.4959278323286</c:v>
                </c:pt>
                <c:pt idx="131">
                  <c:v>-1468.9093670404127</c:v>
                </c:pt>
                <c:pt idx="132">
                  <c:v>-1569.4153725140304</c:v>
                </c:pt>
                <c:pt idx="133">
                  <c:v>-1668.0227057832994</c:v>
                </c:pt>
                <c:pt idx="134">
                  <c:v>-1764.7412861001171</c:v>
                </c:pt>
                <c:pt idx="135">
                  <c:v>-1859.5821264820152</c:v>
                </c:pt>
                <c:pt idx="136">
                  <c:v>-1952.5572717999335</c:v>
                </c:pt>
                <c:pt idx="137">
                  <c:v>-2043.6797388772488</c:v>
                </c:pt>
                <c:pt idx="138">
                  <c:v>-2132.9634585662566</c:v>
                </c:pt>
                <c:pt idx="139">
                  <c:v>-2220.4232197672827</c:v>
                </c:pt>
                <c:pt idx="140">
                  <c:v>-2306.0746153548216</c:v>
                </c:pt>
                <c:pt idx="141">
                  <c:v>-2389.933989974314</c:v>
                </c:pt>
                <c:pt idx="142">
                  <c:v>-2472.0183896725807</c:v>
                </c:pt>
                <c:pt idx="143">
                  <c:v>-2552.3455133244015</c:v>
                </c:pt>
                <c:pt idx="144">
                  <c:v>-2630.9336658174166</c:v>
                </c:pt>
                <c:pt idx="145">
                  <c:v>-2707.8017129570967</c:v>
                </c:pt>
              </c:numCache>
            </c:numRef>
          </c:val>
          <c:smooth val="0"/>
        </c:ser>
        <c:axId val="26622108"/>
        <c:axId val="38272381"/>
      </c:lineChart>
      <c:catAx>
        <c:axId val="26622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Years after planting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72381"/>
        <c:crossesAt val="-20000"/>
        <c:auto val="1"/>
        <c:lblOffset val="100"/>
        <c:noMultiLvlLbl val="0"/>
      </c:catAx>
      <c:valAx>
        <c:axId val="3827238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6622108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18.3 The variation of the optimal felling age with the interest rate for a single rotation forest.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for Figure 18.3'!$E$7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for Figure 18.3'!$D$8:$D$14</c:f>
              <c:numCache>
                <c:ptCount val="7"/>
                <c:pt idx="0">
                  <c:v>135</c:v>
                </c:pt>
                <c:pt idx="1">
                  <c:v>98</c:v>
                </c:pt>
                <c:pt idx="2">
                  <c:v>68</c:v>
                </c:pt>
                <c:pt idx="3">
                  <c:v>50</c:v>
                </c:pt>
                <c:pt idx="4">
                  <c:v>38</c:v>
                </c:pt>
                <c:pt idx="5">
                  <c:v>31</c:v>
                </c:pt>
                <c:pt idx="6">
                  <c:v>28</c:v>
                </c:pt>
              </c:numCache>
            </c:numRef>
          </c:xVal>
          <c:yVal>
            <c:numRef>
              <c:f>'Data for Figure 18.3'!$E$8:$E$14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5.7</c:v>
                </c:pt>
              </c:numCache>
            </c:numRef>
          </c:yVal>
          <c:smooth val="1"/>
        </c:ser>
        <c:axId val="8907110"/>
        <c:axId val="13055127"/>
      </c:scatterChart>
      <c:valAx>
        <c:axId val="8907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55127"/>
        <c:crosses val="autoZero"/>
        <c:crossBetween val="midCat"/>
        <c:dispUnits/>
      </c:valAx>
      <c:valAx>
        <c:axId val="13055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071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Figure 18.A.1       PV of various rotation periods, T, for single rotation forest, at various interest rates (from 1% to 5% in steps of 1%).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 18.3'!$E$9:$E$153</c:f>
              <c:numCache>
                <c:ptCount val="145"/>
                <c:pt idx="0">
                  <c:v>-4658.757543702007</c:v>
                </c:pt>
                <c:pt idx="1">
                  <c:v>-4276.440864133113</c:v>
                </c:pt>
                <c:pt idx="2">
                  <c:v>-3855.1227044693487</c:v>
                </c:pt>
                <c:pt idx="3">
                  <c:v>-3396.8190555149204</c:v>
                </c:pt>
                <c:pt idx="4">
                  <c:v>-2903.4903484004262</c:v>
                </c:pt>
                <c:pt idx="5">
                  <c:v>-2377.0426257587624</c:v>
                </c:pt>
                <c:pt idx="6">
                  <c:v>-1819.3286917301184</c:v>
                </c:pt>
                <c:pt idx="7">
                  <c:v>-1232.149241142139</c:v>
                </c:pt>
                <c:pt idx="8">
                  <c:v>-617.2539682060478</c:v>
                </c:pt>
                <c:pt idx="9">
                  <c:v>23.657344935647416</c:v>
                </c:pt>
                <c:pt idx="10">
                  <c:v>688.9337594794024</c:v>
                </c:pt>
                <c:pt idx="11">
                  <c:v>1376.9721307233503</c:v>
                </c:pt>
                <c:pt idx="12">
                  <c:v>2086.216078002035</c:v>
                </c:pt>
                <c:pt idx="13">
                  <c:v>2815.1549734775717</c:v>
                </c:pt>
                <c:pt idx="14">
                  <c:v>3562.3229494764746</c:v>
                </c:pt>
                <c:pt idx="15">
                  <c:v>4326.297924066166</c:v>
                </c:pt>
                <c:pt idx="16">
                  <c:v>5105.700644569861</c:v>
                </c:pt>
                <c:pt idx="17">
                  <c:v>5899.193748723112</c:v>
                </c:pt>
                <c:pt idx="18">
                  <c:v>6705.480843179936</c:v>
                </c:pt>
                <c:pt idx="19">
                  <c:v>7523.30559908081</c:v>
                </c:pt>
                <c:pt idx="20">
                  <c:v>8351.450864399374</c:v>
                </c:pt>
                <c:pt idx="21">
                  <c:v>9188.7377927889</c:v>
                </c:pt>
                <c:pt idx="22">
                  <c:v>10034.024988654046</c:v>
                </c:pt>
                <c:pt idx="23">
                  <c:v>10886.207668177478</c:v>
                </c:pt>
                <c:pt idx="24">
                  <c:v>11744.216836035204</c:v>
                </c:pt>
                <c:pt idx="25">
                  <c:v>12607.018477538615</c:v>
                </c:pt>
                <c:pt idx="26">
                  <c:v>13473.612765945116</c:v>
                </c:pt>
                <c:pt idx="27">
                  <c:v>14343.033284683443</c:v>
                </c:pt>
                <c:pt idx="28">
                  <c:v>15214.346264243479</c:v>
                </c:pt>
                <c:pt idx="29">
                  <c:v>16086.649833484418</c:v>
                </c:pt>
                <c:pt idx="30">
                  <c:v>16959.073285118833</c:v>
                </c:pt>
                <c:pt idx="31">
                  <c:v>17830.776355134058</c:v>
                </c:pt>
                <c:pt idx="32">
                  <c:v>18700.948515915934</c:v>
                </c:pt>
                <c:pt idx="33">
                  <c:v>19568.808282843616</c:v>
                </c:pt>
                <c:pt idx="34">
                  <c:v>20433.602534127804</c:v>
                </c:pt>
                <c:pt idx="35">
                  <c:v>21294.60584366831</c:v>
                </c:pt>
                <c:pt idx="36">
                  <c:v>22151.119826710175</c:v>
                </c:pt>
                <c:pt idx="37">
                  <c:v>23002.472498081315</c:v>
                </c:pt>
                <c:pt idx="38">
                  <c:v>23848.017642797815</c:v>
                </c:pt>
                <c:pt idx="39">
                  <c:v>24687.134198826396</c:v>
                </c:pt>
                <c:pt idx="40">
                  <c:v>25519.22565179691</c:v>
                </c:pt>
                <c:pt idx="41">
                  <c:v>26343.719441461</c:v>
                </c:pt>
                <c:pt idx="42">
                  <c:v>27160.06637969612</c:v>
                </c:pt>
                <c:pt idx="43">
                  <c:v>27967.740079857358</c:v>
                </c:pt>
                <c:pt idx="44">
                  <c:v>28766.236397282628</c:v>
                </c:pt>
                <c:pt idx="45">
                  <c:v>29555.07288075985</c:v>
                </c:pt>
                <c:pt idx="46">
                  <c:v>30333.788234767584</c:v>
                </c:pt>
                <c:pt idx="47">
                  <c:v>31101.941792303813</c:v>
                </c:pt>
                <c:pt idx="48">
                  <c:v>31859.112998120363</c:v>
                </c:pt>
                <c:pt idx="49">
                  <c:v>32604.900902183275</c:v>
                </c:pt>
                <c:pt idx="50">
                  <c:v>33338.923663182315</c:v>
                </c:pt>
                <c:pt idx="51">
                  <c:v>34060.81806191577</c:v>
                </c:pt>
                <c:pt idx="52">
                  <c:v>34770.239024379116</c:v>
                </c:pt>
                <c:pt idx="53">
                  <c:v>35466.85915438918</c:v>
                </c:pt>
                <c:pt idx="54">
                  <c:v>36150.36827557783</c:v>
                </c:pt>
                <c:pt idx="55">
                  <c:v>36820.47298259207</c:v>
                </c:pt>
                <c:pt idx="56">
                  <c:v>37476.89620133983</c:v>
                </c:pt>
                <c:pt idx="57">
                  <c:v>38119.37675812346</c:v>
                </c:pt>
                <c:pt idx="58">
                  <c:v>38747.6689575053</c:v>
                </c:pt>
                <c:pt idx="59">
                  <c:v>39361.54216875234</c:v>
                </c:pt>
                <c:pt idx="60">
                  <c:v>39960.78042070926</c:v>
                </c:pt>
                <c:pt idx="61">
                  <c:v>40545.18200495163</c:v>
                </c:pt>
                <c:pt idx="62">
                  <c:v>41114.559087073576</c:v>
                </c:pt>
                <c:pt idx="63">
                  <c:v>41668.7373259661</c:v>
                </c:pt>
                <c:pt idx="64">
                  <c:v>42207.55550094516</c:v>
                </c:pt>
                <c:pt idx="65">
                  <c:v>42730.865146590295</c:v>
                </c:pt>
                <c:pt idx="66">
                  <c:v>43238.53019515727</c:v>
                </c:pt>
                <c:pt idx="67">
                  <c:v>43730.42662643007</c:v>
                </c:pt>
                <c:pt idx="68">
                  <c:v>44206.442124879984</c:v>
                </c:pt>
                <c:pt idx="69">
                  <c:v>44666.47574400161</c:v>
                </c:pt>
                <c:pt idx="70">
                  <c:v>45110.43757769731</c:v>
                </c:pt>
                <c:pt idx="71">
                  <c:v>45538.2484385847</c:v>
                </c:pt>
                <c:pt idx="72">
                  <c:v>45949.83954310242</c:v>
                </c:pt>
                <c:pt idx="73">
                  <c:v>46345.15220329283</c:v>
                </c:pt>
                <c:pt idx="74">
                  <c:v>46724.13752514111</c:v>
                </c:pt>
                <c:pt idx="75">
                  <c:v>47086.756113353</c:v>
                </c:pt>
                <c:pt idx="76">
                  <c:v>47432.977782454764</c:v>
                </c:pt>
                <c:pt idx="77">
                  <c:v>47762.781274101384</c:v>
                </c:pt>
                <c:pt idx="78">
                  <c:v>48076.15398048027</c:v>
                </c:pt>
                <c:pt idx="79">
                  <c:v>48373.091673700044</c:v>
                </c:pt>
                <c:pt idx="80">
                  <c:v>48653.5982410558</c:v>
                </c:pt>
                <c:pt idx="81">
                  <c:v>48917.68542606326</c:v>
                </c:pt>
                <c:pt idx="82">
                  <c:v>49165.37257515736</c:v>
                </c:pt>
                <c:pt idx="83">
                  <c:v>49396.68638995103</c:v>
                </c:pt>
                <c:pt idx="84">
                  <c:v>49611.66068495271</c:v>
                </c:pt>
                <c:pt idx="85">
                  <c:v>49810.33615064245</c:v>
                </c:pt>
                <c:pt idx="86">
                  <c:v>49992.760121807776</c:v>
                </c:pt>
                <c:pt idx="87">
                  <c:v>50158.98635104282</c:v>
                </c:pt>
                <c:pt idx="88">
                  <c:v>50309.07478731502</c:v>
                </c:pt>
                <c:pt idx="89">
                  <c:v>50443.09135950602</c:v>
                </c:pt>
                <c:pt idx="90">
                  <c:v>50561.10776483432</c:v>
                </c:pt>
                <c:pt idx="91">
                  <c:v>50663.2012620691</c:v>
                </c:pt>
                <c:pt idx="92">
                  <c:v>50749.45446944615</c:v>
                </c:pt>
                <c:pt idx="93">
                  <c:v>50819.955167198044</c:v>
                </c:pt>
                <c:pt idx="94">
                  <c:v>50874.79610461251</c:v>
                </c:pt>
                <c:pt idx="95">
                  <c:v>50914.07481153411</c:v>
                </c:pt>
                <c:pt idx="96">
                  <c:v>50937.89341422577</c:v>
                </c:pt>
                <c:pt idx="97">
                  <c:v>50946.358455508416</c:v>
                </c:pt>
                <c:pt idx="98">
                  <c:v>50939.58071909777</c:v>
                </c:pt>
                <c:pt idx="99">
                  <c:v>50917.675058059234</c:v>
                </c:pt>
                <c:pt idx="100">
                  <c:v>50880.760227303</c:v>
                </c:pt>
                <c:pt idx="101">
                  <c:v>50828.95872004222</c:v>
                </c:pt>
                <c:pt idx="102">
                  <c:v>50762.39660813973</c:v>
                </c:pt>
                <c:pt idx="103">
                  <c:v>50681.20338626832</c:v>
                </c:pt>
                <c:pt idx="104">
                  <c:v>50585.51181981236</c:v>
                </c:pt>
                <c:pt idx="105">
                  <c:v>50475.457796438815</c:v>
                </c:pt>
                <c:pt idx="106">
                  <c:v>50351.180181267395</c:v>
                </c:pt>
                <c:pt idx="107">
                  <c:v>50212.82067557042</c:v>
                </c:pt>
                <c:pt idx="108">
                  <c:v>50060.52367893463</c:v>
                </c:pt>
                <c:pt idx="109">
                  <c:v>49894.4361548177</c:v>
                </c:pt>
                <c:pt idx="110">
                  <c:v>49714.707499433935</c:v>
                </c:pt>
                <c:pt idx="111">
                  <c:v>49521.489413904455</c:v>
                </c:pt>
                <c:pt idx="112">
                  <c:v>49314.93577960807</c:v>
                </c:pt>
                <c:pt idx="113">
                  <c:v>49095.20253667074</c:v>
                </c:pt>
                <c:pt idx="114">
                  <c:v>48862.44756553198</c:v>
                </c:pt>
                <c:pt idx="115">
                  <c:v>48616.830571527775</c:v>
                </c:pt>
                <c:pt idx="116">
                  <c:v>48358.51297243096</c:v>
                </c:pt>
                <c:pt idx="117">
                  <c:v>48087.657788890465</c:v>
                </c:pt>
                <c:pt idx="118">
                  <c:v>47804.429537712254</c:v>
                </c:pt>
                <c:pt idx="119">
                  <c:v>47508.994127925675</c:v>
                </c:pt>
                <c:pt idx="120">
                  <c:v>47201.51875957955</c:v>
                </c:pt>
                <c:pt idx="121">
                  <c:v>46882.171825214224</c:v>
                </c:pt>
                <c:pt idx="122">
                  <c:v>46551.12281395522</c:v>
                </c:pt>
                <c:pt idx="123">
                  <c:v>46208.54221817688</c:v>
                </c:pt>
                <c:pt idx="124">
                  <c:v>45854.60144268374</c:v>
                </c:pt>
                <c:pt idx="125">
                  <c:v>45489.472716358934</c:v>
                </c:pt>
                <c:pt idx="126">
                  <c:v>45113.32900623018</c:v>
                </c:pt>
                <c:pt idx="127">
                  <c:v>44726.34393390395</c:v>
                </c:pt>
                <c:pt idx="128">
                  <c:v>44328.691694319736</c:v>
                </c:pt>
                <c:pt idx="129">
                  <c:v>43920.5469767774</c:v>
                </c:pt>
                <c:pt idx="130">
                  <c:v>43502.084888190715</c:v>
                </c:pt>
                <c:pt idx="131">
                  <c:v>43073.48087852185</c:v>
                </c:pt>
                <c:pt idx="132">
                  <c:v>42634.91066835149</c:v>
                </c:pt>
                <c:pt idx="133">
                  <c:v>42186.55017854106</c:v>
                </c:pt>
                <c:pt idx="134">
                  <c:v>41728.575461943234</c:v>
                </c:pt>
                <c:pt idx="135">
                  <c:v>41261.162637118454</c:v>
                </c:pt>
                <c:pt idx="136">
                  <c:v>40784.4878240158</c:v>
                </c:pt>
                <c:pt idx="137">
                  <c:v>40298.72708157678</c:v>
                </c:pt>
                <c:pt idx="138">
                  <c:v>39804.056347222126</c:v>
                </c:pt>
                <c:pt idx="139">
                  <c:v>39300.65137818171</c:v>
                </c:pt>
                <c:pt idx="140">
                  <c:v>38788.687694628854</c:v>
                </c:pt>
                <c:pt idx="141">
                  <c:v>38268.34052458057</c:v>
                </c:pt>
                <c:pt idx="142">
                  <c:v>37739.78475052684</c:v>
                </c:pt>
                <c:pt idx="143">
                  <c:v>37203.194857751</c:v>
                </c:pt>
                <c:pt idx="144">
                  <c:v>36658.744884306085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 18.3'!$F$9:$F$153</c:f>
              <c:numCache>
                <c:ptCount val="145"/>
                <c:pt idx="0">
                  <c:v>-4662.152962874014</c:v>
                </c:pt>
                <c:pt idx="1">
                  <c:v>-4290.768294964295</c:v>
                </c:pt>
                <c:pt idx="2">
                  <c:v>-3888.958942091184</c:v>
                </c:pt>
                <c:pt idx="3">
                  <c:v>-3459.6806794884887</c:v>
                </c:pt>
                <c:pt idx="4">
                  <c:v>-3005.7383306487454</c:v>
                </c:pt>
                <c:pt idx="5">
                  <c:v>-2529.7917718363356</c:v>
                </c:pt>
                <c:pt idx="6">
                  <c:v>-2034.3617290169955</c:v>
                </c:pt>
                <c:pt idx="7">
                  <c:v>-1521.8353737530183</c:v>
                </c:pt>
                <c:pt idx="8">
                  <c:v>-994.4717244197818</c:v>
                </c:pt>
                <c:pt idx="9">
                  <c:v>-454.40685891104476</c:v>
                </c:pt>
                <c:pt idx="10">
                  <c:v>96.34105518245815</c:v>
                </c:pt>
                <c:pt idx="11">
                  <c:v>655.8669071142967</c:v>
                </c:pt>
                <c:pt idx="12">
                  <c:v>1222.3739606094068</c:v>
                </c:pt>
                <c:pt idx="13">
                  <c:v>1794.1693371106621</c:v>
                </c:pt>
                <c:pt idx="14">
                  <c:v>2369.65965934173</c:v>
                </c:pt>
                <c:pt idx="15">
                  <c:v>2947.3468500414547</c:v>
                </c:pt>
                <c:pt idx="16">
                  <c:v>3525.824080878987</c:v>
                </c:pt>
                <c:pt idx="17">
                  <c:v>4103.771866708368</c:v>
                </c:pt>
                <c:pt idx="18">
                  <c:v>4679.9543004666975</c:v>
                </c:pt>
                <c:pt idx="19">
                  <c:v>5253.215424161139</c:v>
                </c:pt>
                <c:pt idx="20">
                  <c:v>5822.475731527169</c:v>
                </c:pt>
                <c:pt idx="21">
                  <c:v>6386.728798073738</c:v>
                </c:pt>
                <c:pt idx="22">
                  <c:v>6945.038034360445</c:v>
                </c:pt>
                <c:pt idx="23">
                  <c:v>7496.533558477528</c:v>
                </c:pt>
                <c:pt idx="24">
                  <c:v>8040.409183821619</c:v>
                </c:pt>
                <c:pt idx="25">
                  <c:v>8575.919518378843</c:v>
                </c:pt>
                <c:pt idx="26">
                  <c:v>9102.377171842018</c:v>
                </c:pt>
                <c:pt idx="27">
                  <c:v>9619.150067000683</c:v>
                </c:pt>
                <c:pt idx="28">
                  <c:v>10125.658851951268</c:v>
                </c:pt>
                <c:pt idx="29">
                  <c:v>10621.374409780366</c:v>
                </c:pt>
                <c:pt idx="30">
                  <c:v>11105.815462476514</c:v>
                </c:pt>
                <c:pt idx="31">
                  <c:v>11578.546265925386</c:v>
                </c:pt>
                <c:pt idx="32">
                  <c:v>12039.17439294015</c:v>
                </c:pt>
                <c:pt idx="33">
                  <c:v>12487.34860137228</c:v>
                </c:pt>
                <c:pt idx="34">
                  <c:v>12922.756784439549</c:v>
                </c:pt>
                <c:pt idx="35">
                  <c:v>13345.124000496373</c:v>
                </c:pt>
                <c:pt idx="36">
                  <c:v>13754.21057955726</c:v>
                </c:pt>
                <c:pt idx="37">
                  <c:v>14149.81030396813</c:v>
                </c:pt>
                <c:pt idx="38">
                  <c:v>14531.748660700603</c:v>
                </c:pt>
                <c:pt idx="39">
                  <c:v>14899.881162823509</c:v>
                </c:pt>
                <c:pt idx="40">
                  <c:v>15254.091737781793</c:v>
                </c:pt>
                <c:pt idx="41">
                  <c:v>15594.29118018732</c:v>
                </c:pt>
                <c:pt idx="42">
                  <c:v>15920.415666897894</c:v>
                </c:pt>
                <c:pt idx="43">
                  <c:v>16232.42533223057</c:v>
                </c:pt>
                <c:pt idx="44">
                  <c:v>16530.302901223167</c:v>
                </c:pt>
                <c:pt idx="45">
                  <c:v>16814.05237892359</c:v>
                </c:pt>
                <c:pt idx="46">
                  <c:v>17083.697793750343</c:v>
                </c:pt>
                <c:pt idx="47">
                  <c:v>17339.28199302962</c:v>
                </c:pt>
                <c:pt idx="48">
                  <c:v>17580.86548887442</c:v>
                </c:pt>
                <c:pt idx="49">
                  <c:v>17808.525352629425</c:v>
                </c:pt>
                <c:pt idx="50">
                  <c:v>18022.354156161946</c:v>
                </c:pt>
                <c:pt idx="51">
                  <c:v>18222.458958334228</c:v>
                </c:pt>
                <c:pt idx="52">
                  <c:v>18408.960335045605</c:v>
                </c:pt>
                <c:pt idx="53">
                  <c:v>18581.991451284677</c:v>
                </c:pt>
                <c:pt idx="54">
                  <c:v>18741.697173681827</c:v>
                </c:pt>
                <c:pt idx="55">
                  <c:v>18888.23322210107</c:v>
                </c:pt>
                <c:pt idx="56">
                  <c:v>19021.765358857403</c:v>
                </c:pt>
                <c:pt idx="57">
                  <c:v>19142.468614191483</c:v>
                </c:pt>
                <c:pt idx="58">
                  <c:v>19250.526546677997</c:v>
                </c:pt>
                <c:pt idx="59">
                  <c:v>19346.130537287125</c:v>
                </c:pt>
                <c:pt idx="60">
                  <c:v>19429.479115860133</c:v>
                </c:pt>
                <c:pt idx="61">
                  <c:v>19500.777318800796</c:v>
                </c:pt>
                <c:pt idx="62">
                  <c:v>19560.236076823494</c:v>
                </c:pt>
                <c:pt idx="63">
                  <c:v>19608.07163163697</c:v>
                </c:pt>
                <c:pt idx="64">
                  <c:v>19644.50498047969</c:v>
                </c:pt>
                <c:pt idx="65">
                  <c:v>19669.761347458527</c:v>
                </c:pt>
                <c:pt idx="66">
                  <c:v>19684.069680677112</c:v>
                </c:pt>
                <c:pt idx="67">
                  <c:v>19687.66217417405</c:v>
                </c:pt>
                <c:pt idx="68">
                  <c:v>19680.773813723667</c:v>
                </c:pt>
                <c:pt idx="69">
                  <c:v>19663.64194558371</c:v>
                </c:pt>
                <c:pt idx="70">
                  <c:v>19636.505867304782</c:v>
                </c:pt>
                <c:pt idx="71">
                  <c:v>19599.606439746618</c:v>
                </c:pt>
                <c:pt idx="72">
                  <c:v>19553.185719474346</c:v>
                </c:pt>
                <c:pt idx="73">
                  <c:v>19497.48661073651</c:v>
                </c:pt>
                <c:pt idx="74">
                  <c:v>19432.752536253065</c:v>
                </c:pt>
                <c:pt idx="75">
                  <c:v>19359.227126068345</c:v>
                </c:pt>
                <c:pt idx="76">
                  <c:v>19277.153923748832</c:v>
                </c:pt>
                <c:pt idx="77">
                  <c:v>19186.776109230756</c:v>
                </c:pt>
                <c:pt idx="78">
                  <c:v>19088.336237645857</c:v>
                </c:pt>
                <c:pt idx="79">
                  <c:v>18982.075993477145</c:v>
                </c:pt>
                <c:pt idx="80">
                  <c:v>18868.235959418675</c:v>
                </c:pt>
                <c:pt idx="81">
                  <c:v>18747.055399335044</c:v>
                </c:pt>
                <c:pt idx="82">
                  <c:v>18618.77205473744</c:v>
                </c:pt>
                <c:pt idx="83">
                  <c:v>18483.621954213253</c:v>
                </c:pt>
                <c:pt idx="84">
                  <c:v>18341.839235266012</c:v>
                </c:pt>
                <c:pt idx="85">
                  <c:v>18193.655978041643</c:v>
                </c:pt>
                <c:pt idx="86">
                  <c:v>18039.302050435144</c:v>
                </c:pt>
                <c:pt idx="87">
                  <c:v>17879.004964090145</c:v>
                </c:pt>
                <c:pt idx="88">
                  <c:v>17712.98974082062</c:v>
                </c:pt>
                <c:pt idx="89">
                  <c:v>17541.47878900131</c:v>
                </c:pt>
                <c:pt idx="90">
                  <c:v>17364.69178948916</c:v>
                </c:pt>
                <c:pt idx="91">
                  <c:v>17182.845590654095</c:v>
                </c:pt>
                <c:pt idx="92">
                  <c:v>16996.154112112625</c:v>
                </c:pt>
                <c:pt idx="93">
                  <c:v>16804.828256772267</c:v>
                </c:pt>
                <c:pt idx="94">
                  <c:v>16609.07583080942</c:v>
                </c:pt>
                <c:pt idx="95">
                  <c:v>16409.101471216614</c:v>
                </c:pt>
                <c:pt idx="96">
                  <c:v>16205.106580568812</c:v>
                </c:pt>
                <c:pt idx="97">
                  <c:v>15997.28926867115</c:v>
                </c:pt>
                <c:pt idx="98">
                  <c:v>15785.84430076298</c:v>
                </c:pt>
                <c:pt idx="99">
                  <c:v>15570.96305196513</c:v>
                </c:pt>
                <c:pt idx="100">
                  <c:v>15352.833467669265</c:v>
                </c:pt>
                <c:pt idx="101">
                  <c:v>15131.640029578877</c:v>
                </c:pt>
                <c:pt idx="102">
                  <c:v>14907.563727123295</c:v>
                </c:pt>
                <c:pt idx="103">
                  <c:v>14680.782033975618</c:v>
                </c:pt>
                <c:pt idx="104">
                  <c:v>14451.468889416657</c:v>
                </c:pt>
                <c:pt idx="105">
                  <c:v>14219.79468429611</c:v>
                </c:pt>
                <c:pt idx="106">
                  <c:v>13985.926251352226</c:v>
                </c:pt>
                <c:pt idx="107">
                  <c:v>13750.026859660105</c:v>
                </c:pt>
                <c:pt idx="108">
                  <c:v>13512.256212987962</c:v>
                </c:pt>
                <c:pt idx="109">
                  <c:v>13272.770451849203</c:v>
                </c:pt>
                <c:pt idx="110">
                  <c:v>13031.722159046301</c:v>
                </c:pt>
                <c:pt idx="111">
                  <c:v>12789.260368510964</c:v>
                </c:pt>
                <c:pt idx="112">
                  <c:v>12545.530577252335</c:v>
                </c:pt>
                <c:pt idx="113">
                  <c:v>12300.674760232876</c:v>
                </c:pt>
                <c:pt idx="114">
                  <c:v>12054.831387998693</c:v>
                </c:pt>
                <c:pt idx="115">
                  <c:v>11808.135446897959</c:v>
                </c:pt>
                <c:pt idx="116">
                  <c:v>11560.718461728102</c:v>
                </c:pt>
                <c:pt idx="117">
                  <c:v>11312.708520658782</c:v>
                </c:pt>
                <c:pt idx="118">
                  <c:v>11064.230302284028</c:v>
                </c:pt>
                <c:pt idx="119">
                  <c:v>10815.40510466302</c:v>
                </c:pt>
                <c:pt idx="120">
                  <c:v>10566.350876214852</c:v>
                </c:pt>
                <c:pt idx="121">
                  <c:v>10317.182248338382</c:v>
                </c:pt>
                <c:pt idx="122">
                  <c:v>10068.010569633529</c:v>
                </c:pt>
                <c:pt idx="123">
                  <c:v>9818.943941605978</c:v>
                </c:pt>
                <c:pt idx="124">
                  <c:v>9570.087255742037</c:v>
                </c:pt>
                <c:pt idx="125">
                  <c:v>9321.542231845511</c:v>
                </c:pt>
                <c:pt idx="126">
                  <c:v>9073.407457533143</c:v>
                </c:pt>
                <c:pt idx="127">
                  <c:v>8825.77842878972</c:v>
                </c:pt>
                <c:pt idx="128">
                  <c:v>8578.747591488356</c:v>
                </c:pt>
                <c:pt idx="129">
                  <c:v>8332.404383785788</c:v>
                </c:pt>
                <c:pt idx="130">
                  <c:v>8086.83527930649</c:v>
                </c:pt>
                <c:pt idx="131">
                  <c:v>7842.123831033468</c:v>
                </c:pt>
                <c:pt idx="132">
                  <c:v>7598.35071582737</c:v>
                </c:pt>
                <c:pt idx="133">
                  <c:v>7355.593779499184</c:v>
                </c:pt>
                <c:pt idx="134">
                  <c:v>7113.9280823653735</c:v>
                </c:pt>
                <c:pt idx="135">
                  <c:v>6873.42594521763</c:v>
                </c:pt>
                <c:pt idx="136">
                  <c:v>6634.156995642859</c:v>
                </c:pt>
                <c:pt idx="137">
                  <c:v>6396.188214631891</c:v>
                </c:pt>
                <c:pt idx="138">
                  <c:v>6159.5839834187755</c:v>
                </c:pt>
                <c:pt idx="139">
                  <c:v>5924.406130495154</c:v>
                </c:pt>
                <c:pt idx="140">
                  <c:v>5690.713978747199</c:v>
                </c:pt>
                <c:pt idx="141">
                  <c:v>5458.564392665197</c:v>
                </c:pt>
                <c:pt idx="142">
                  <c:v>5228.011825578633</c:v>
                </c:pt>
                <c:pt idx="143">
                  <c:v>4999.108366871791</c:v>
                </c:pt>
                <c:pt idx="144">
                  <c:v>4771.903789137699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 18.3'!$G$9:$G$153</c:f>
              <c:numCache>
                <c:ptCount val="145"/>
                <c:pt idx="0">
                  <c:v>-4665.514597060768</c:v>
                </c:pt>
                <c:pt idx="1">
                  <c:v>-4304.812023656914</c:v>
                </c:pt>
                <c:pt idx="2">
                  <c:v>-3921.79516776338</c:v>
                </c:pt>
                <c:pt idx="3">
                  <c:v>-3520.077463930257</c:v>
                </c:pt>
                <c:pt idx="4">
                  <c:v>-3102.9996199591724</c:v>
                </c:pt>
                <c:pt idx="5">
                  <c:v>-2673.645500147473</c:v>
                </c:pt>
                <c:pt idx="6">
                  <c:v>-2234.8572040588847</c:v>
                </c:pt>
                <c:pt idx="7">
                  <c:v>-1789.249378087647</c:v>
                </c:pt>
                <c:pt idx="8">
                  <c:v>-1339.2227954615528</c:v>
                </c:pt>
                <c:pt idx="9">
                  <c:v>-886.9772387751027</c:v>
                </c:pt>
                <c:pt idx="10">
                  <c:v>-434.52371765442604</c:v>
                </c:pt>
                <c:pt idx="11">
                  <c:v>16.303947271930156</c:v>
                </c:pt>
                <c:pt idx="12">
                  <c:v>463.8381442901973</c:v>
                </c:pt>
                <c:pt idx="13">
                  <c:v>906.5670659111993</c:v>
                </c:pt>
                <c:pt idx="14">
                  <c:v>1343.1248523334007</c:v>
                </c:pt>
                <c:pt idx="15">
                  <c:v>1772.2822570230092</c:v>
                </c:pt>
                <c:pt idx="16">
                  <c:v>2192.9378095278025</c:v>
                </c:pt>
                <c:pt idx="17">
                  <c:v>2604.1094517454894</c:v>
                </c:pt>
                <c:pt idx="18">
                  <c:v>3004.926624925266</c:v>
                </c:pt>
                <c:pt idx="19">
                  <c:v>3394.622785694228</c:v>
                </c:pt>
                <c:pt idx="20">
                  <c:v>3772.5283303706</c:v>
                </c:pt>
                <c:pt idx="21">
                  <c:v>4138.063907754873</c:v>
                </c:pt>
                <c:pt idx="22">
                  <c:v>4490.734101479748</c:v>
                </c:pt>
                <c:pt idx="23">
                  <c:v>4830.121463851583</c:v>
                </c:pt>
                <c:pt idx="24">
                  <c:v>5155.880883931815</c:v>
                </c:pt>
                <c:pt idx="25">
                  <c:v>5467.734273387592</c:v>
                </c:pt>
                <c:pt idx="26">
                  <c:v>5765.465554388344</c:v>
                </c:pt>
                <c:pt idx="27">
                  <c:v>6048.915934540497</c:v>
                </c:pt>
                <c:pt idx="28">
                  <c:v>6317.979454537361</c:v>
                </c:pt>
                <c:pt idx="29">
                  <c:v>6572.598794856414</c:v>
                </c:pt>
                <c:pt idx="30">
                  <c:v>6812.761328463494</c:v>
                </c:pt>
                <c:pt idx="31">
                  <c:v>7038.4954070833555</c:v>
                </c:pt>
                <c:pt idx="32">
                  <c:v>7249.86686917021</c:v>
                </c:pt>
                <c:pt idx="33">
                  <c:v>7446.97575826102</c:v>
                </c:pt>
                <c:pt idx="34">
                  <c:v>7629.953240919818</c:v>
                </c:pt>
                <c:pt idx="35">
                  <c:v>7798.958713983802</c:v>
                </c:pt>
                <c:pt idx="36">
                  <c:v>7954.177091302481</c:v>
                </c:pt>
                <c:pt idx="37">
                  <c:v>8095.816260620939</c:v>
                </c:pt>
                <c:pt idx="38">
                  <c:v>8224.104701697666</c:v>
                </c:pt>
                <c:pt idx="39">
                  <c:v>8339.289257167608</c:v>
                </c:pt>
                <c:pt idx="40">
                  <c:v>8441.633048062848</c:v>
                </c:pt>
                <c:pt idx="41">
                  <c:v>8531.413526287351</c:v>
                </c:pt>
                <c:pt idx="42">
                  <c:v>8608.920656709237</c:v>
                </c:pt>
                <c:pt idx="43">
                  <c:v>8674.455221884806</c:v>
                </c:pt>
                <c:pt idx="44">
                  <c:v>8728.327242763833</c:v>
                </c:pt>
                <c:pt idx="45">
                  <c:v>8770.854509045916</c:v>
                </c:pt>
                <c:pt idx="46">
                  <c:v>8802.361213163644</c:v>
                </c:pt>
                <c:pt idx="47">
                  <c:v>8823.176682160714</c:v>
                </c:pt>
                <c:pt idx="48">
                  <c:v>8833.634202012458</c:v>
                </c:pt>
                <c:pt idx="49">
                  <c:v>8834.06992920265</c:v>
                </c:pt>
                <c:pt idx="50">
                  <c:v>8824.821884625444</c:v>
                </c:pt>
                <c:pt idx="51">
                  <c:v>8806.229025124212</c:v>
                </c:pt>
                <c:pt idx="52">
                  <c:v>8778.630388211343</c:v>
                </c:pt>
                <c:pt idx="53">
                  <c:v>8742.364305734514</c:v>
                </c:pt>
                <c:pt idx="54">
                  <c:v>8697.767682466669</c:v>
                </c:pt>
                <c:pt idx="55">
                  <c:v>8645.175335798513</c:v>
                </c:pt>
                <c:pt idx="56">
                  <c:v>8584.91939290518</c:v>
                </c:pt>
                <c:pt idx="57">
                  <c:v>8517.328741942296</c:v>
                </c:pt>
                <c:pt idx="58">
                  <c:v>8442.728534002094</c:v>
                </c:pt>
                <c:pt idx="59">
                  <c:v>8361.439732727285</c:v>
                </c:pt>
                <c:pt idx="60">
                  <c:v>8273.778708639948</c:v>
                </c:pt>
                <c:pt idx="61">
                  <c:v>8180.056875394654</c:v>
                </c:pt>
                <c:pt idx="62">
                  <c:v>8080.580365309996</c:v>
                </c:pt>
                <c:pt idx="63">
                  <c:v>7975.649741670835</c:v>
                </c:pt>
                <c:pt idx="64">
                  <c:v>7865.559745425251</c:v>
                </c:pt>
                <c:pt idx="65">
                  <c:v>7750.599074025684</c:v>
                </c:pt>
                <c:pt idx="66">
                  <c:v>7631.0501902832</c:v>
                </c:pt>
                <c:pt idx="67">
                  <c:v>7507.189159217787</c:v>
                </c:pt>
                <c:pt idx="68">
                  <c:v>7379.285510995962</c:v>
                </c:pt>
                <c:pt idx="69">
                  <c:v>7247.602128150238</c:v>
                </c:pt>
                <c:pt idx="70">
                  <c:v>7112.395155373419</c:v>
                </c:pt>
                <c:pt idx="71">
                  <c:v>6973.913930274111</c:v>
                </c:pt>
                <c:pt idx="72">
                  <c:v>6832.4009335690625</c:v>
                </c:pt>
                <c:pt idx="73">
                  <c:v>6688.091757272614</c:v>
                </c:pt>
                <c:pt idx="74">
                  <c:v>6541.215089524145</c:v>
                </c:pt>
                <c:pt idx="75">
                  <c:v>6391.992714771244</c:v>
                </c:pt>
                <c:pt idx="76">
                  <c:v>6240.639528098916</c:v>
                </c:pt>
                <c:pt idx="77">
                  <c:v>6087.363562564946</c:v>
                </c:pt>
                <c:pt idx="78">
                  <c:v>5932.366028466939</c:v>
                </c:pt>
                <c:pt idx="79">
                  <c:v>5775.8413635295765</c:v>
                </c:pt>
                <c:pt idx="80">
                  <c:v>5617.977293059863</c:v>
                </c:pt>
                <c:pt idx="81">
                  <c:v>5458.954899174758</c:v>
                </c:pt>
                <c:pt idx="82">
                  <c:v>5298.948698259293</c:v>
                </c:pt>
                <c:pt idx="83">
                  <c:v>5138.126725864031</c:v>
                </c:pt>
                <c:pt idx="84">
                  <c:v>4976.650628299343</c:v>
                </c:pt>
                <c:pt idx="85">
                  <c:v>4814.675760229604</c:v>
                </c:pt>
                <c:pt idx="86">
                  <c:v>4652.35128761411</c:v>
                </c:pt>
                <c:pt idx="87">
                  <c:v>4489.820295382668</c:v>
                </c:pt>
                <c:pt idx="88">
                  <c:v>4327.219899272994</c:v>
                </c:pt>
                <c:pt idx="89">
                  <c:v>4164.681361294199</c:v>
                </c:pt>
                <c:pt idx="90">
                  <c:v>4002.330208315554</c:v>
                </c:pt>
                <c:pt idx="91">
                  <c:v>3840.286353313317</c:v>
                </c:pt>
                <c:pt idx="92">
                  <c:v>3678.664218839587</c:v>
                </c:pt>
                <c:pt idx="93">
                  <c:v>3517.572862307268</c:v>
                </c:pt>
                <c:pt idx="94">
                  <c:v>3357.11610271316</c:v>
                </c:pt>
                <c:pt idx="95">
                  <c:v>3197.3926484481453</c:v>
                </c:pt>
                <c:pt idx="96">
                  <c:v>3038.496225868401</c:v>
                </c:pt>
                <c:pt idx="97">
                  <c:v>2880.515708325669</c:v>
                </c:pt>
                <c:pt idx="98">
                  <c:v>2723.5352453769556</c:v>
                </c:pt>
                <c:pt idx="99">
                  <c:v>2567.6343919153196</c:v>
                </c:pt>
                <c:pt idx="100">
                  <c:v>2412.888236983649</c:v>
                </c:pt>
                <c:pt idx="101">
                  <c:v>2259.367532051944</c:v>
                </c:pt>
                <c:pt idx="102">
                  <c:v>2107.138818556896</c:v>
                </c:pt>
                <c:pt idx="103">
                  <c:v>1956.2645545189253</c:v>
                </c:pt>
                <c:pt idx="104">
                  <c:v>1806.8032400681313</c:v>
                </c:pt>
                <c:pt idx="105">
                  <c:v>1658.8095417251425</c:v>
                </c:pt>
                <c:pt idx="106">
                  <c:v>1512.3344152972313</c:v>
                </c:pt>
                <c:pt idx="107">
                  <c:v>1367.425227263002</c:v>
                </c:pt>
                <c:pt idx="108">
                  <c:v>1224.1258745315035</c:v>
                </c:pt>
                <c:pt idx="109">
                  <c:v>1082.4769024732932</c:v>
                </c:pt>
                <c:pt idx="110">
                  <c:v>942.5156211317644</c:v>
                </c:pt>
                <c:pt idx="111">
                  <c:v>804.2762195335345</c:v>
                </c:pt>
                <c:pt idx="112">
                  <c:v>667.7898780260366</c:v>
                </c:pt>
                <c:pt idx="113">
                  <c:v>533.0848785796979</c:v>
                </c:pt>
                <c:pt idx="114">
                  <c:v>400.18671300038295</c:v>
                </c:pt>
                <c:pt idx="115">
                  <c:v>269.1181890055832</c:v>
                </c:pt>
                <c:pt idx="116">
                  <c:v>139.89953412539853</c:v>
                </c:pt>
                <c:pt idx="117">
                  <c:v>12.548497395955565</c:v>
                </c:pt>
                <c:pt idx="118">
                  <c:v>-112.91955118050191</c:v>
                </c:pt>
                <c:pt idx="119">
                  <c:v>-236.4915234288028</c:v>
                </c:pt>
                <c:pt idx="120">
                  <c:v>-358.15651806168717</c:v>
                </c:pt>
                <c:pt idx="121">
                  <c:v>-477.90572801751114</c:v>
                </c:pt>
                <c:pt idx="122">
                  <c:v>-595.7323500793809</c:v>
                </c:pt>
                <c:pt idx="123">
                  <c:v>-711.6314967757207</c:v>
                </c:pt>
                <c:pt idx="124">
                  <c:v>-825.6001105583837</c:v>
                </c:pt>
                <c:pt idx="125">
                  <c:v>-937.6368802505121</c:v>
                </c:pt>
                <c:pt idx="126">
                  <c:v>-1047.7421597530233</c:v>
                </c:pt>
                <c:pt idx="127">
                  <c:v>-1155.9178889953018</c:v>
                </c:pt>
                <c:pt idx="128">
                  <c:v>-1262.1675171129104</c:v>
                </c:pt>
                <c:pt idx="129">
                  <c:v>-1366.4959278323286</c:v>
                </c:pt>
                <c:pt idx="130">
                  <c:v>-1468.9093670404127</c:v>
                </c:pt>
                <c:pt idx="131">
                  <c:v>-1569.4153725140304</c:v>
                </c:pt>
                <c:pt idx="132">
                  <c:v>-1668.0227057832994</c:v>
                </c:pt>
                <c:pt idx="133">
                  <c:v>-1764.7412861001171</c:v>
                </c:pt>
                <c:pt idx="134">
                  <c:v>-1859.5821264820152</c:v>
                </c:pt>
                <c:pt idx="135">
                  <c:v>-1952.5572717999335</c:v>
                </c:pt>
                <c:pt idx="136">
                  <c:v>-2043.6797388772488</c:v>
                </c:pt>
                <c:pt idx="137">
                  <c:v>-2132.9634585662566</c:v>
                </c:pt>
                <c:pt idx="138">
                  <c:v>-2220.4232197672827</c:v>
                </c:pt>
                <c:pt idx="139">
                  <c:v>-2306.0746153548216</c:v>
                </c:pt>
                <c:pt idx="140">
                  <c:v>-2389.933989974314</c:v>
                </c:pt>
                <c:pt idx="141">
                  <c:v>-2472.0183896725807</c:v>
                </c:pt>
                <c:pt idx="142">
                  <c:v>-2552.3455133244015</c:v>
                </c:pt>
                <c:pt idx="143">
                  <c:v>-2630.9336658174166</c:v>
                </c:pt>
                <c:pt idx="144">
                  <c:v>-2707.8017129570967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 18.3'!$H$9:$H$153</c:f>
              <c:numCache>
                <c:ptCount val="145"/>
                <c:pt idx="0">
                  <c:v>-4668.842782428491</c:v>
                </c:pt>
                <c:pt idx="1">
                  <c:v>-4318.577667889699</c:v>
                </c:pt>
                <c:pt idx="2">
                  <c:v>-3953.6609363055536</c:v>
                </c:pt>
                <c:pt idx="3">
                  <c:v>-3578.1060565806683</c:v>
                </c:pt>
                <c:pt idx="4">
                  <c:v>-3195.517420216128</c:v>
                </c:pt>
                <c:pt idx="5">
                  <c:v>-2809.1218394947664</c:v>
                </c:pt>
                <c:pt idx="6">
                  <c:v>-2421.79794590705</c:v>
                </c:pt>
                <c:pt idx="7">
                  <c:v>-2036.1036167416505</c:v>
                </c:pt>
                <c:pt idx="8">
                  <c:v>-1654.3015504422833</c:v>
                </c:pt>
                <c:pt idx="9">
                  <c:v>-1278.3831044101303</c:v>
                </c:pt>
                <c:pt idx="10">
                  <c:v>-910.0905023881442</c:v>
                </c:pt>
                <c:pt idx="11">
                  <c:v>-550.937512379578</c:v>
                </c:pt>
                <c:pt idx="12">
                  <c:v>-202.2286902092983</c:v>
                </c:pt>
                <c:pt idx="13">
                  <c:v>134.92272168526233</c:v>
                </c:pt>
                <c:pt idx="14">
                  <c:v>459.5781558633744</c:v>
                </c:pt>
                <c:pt idx="15">
                  <c:v>770.9582624482327</c:v>
                </c:pt>
                <c:pt idx="16">
                  <c:v>1068.4285578644667</c:v>
                </c:pt>
                <c:pt idx="17">
                  <c:v>1351.4861093539066</c:v>
                </c:pt>
                <c:pt idx="18">
                  <c:v>1619.7471890283605</c:v>
                </c:pt>
                <c:pt idx="19">
                  <c:v>1872.935835137021</c:v>
                </c:pt>
                <c:pt idx="20">
                  <c:v>2110.873261925558</c:v>
                </c:pt>
                <c:pt idx="21">
                  <c:v>2333.4680629557497</c:v>
                </c:pt>
                <c:pt idx="22">
                  <c:v>2540.707156049946</c:v>
                </c:pt>
                <c:pt idx="23">
                  <c:v>2732.6474211339882</c:v>
                </c:pt>
                <c:pt idx="24">
                  <c:v>2909.4079851860106</c:v>
                </c:pt>
                <c:pt idx="25">
                  <c:v>3071.163111265846</c:v>
                </c:pt>
                <c:pt idx="26">
                  <c:v>3218.1356512097827</c:v>
                </c:pt>
                <c:pt idx="27">
                  <c:v>3350.5910240367994</c:v>
                </c:pt>
                <c:pt idx="28">
                  <c:v>3468.8316844330293</c:v>
                </c:pt>
                <c:pt idx="29">
                  <c:v>3573.192047868921</c:v>
                </c:pt>
                <c:pt idx="30">
                  <c:v>3664.0338409655396</c:v>
                </c:pt>
                <c:pt idx="31">
                  <c:v>3741.7418476696294</c:v>
                </c:pt>
                <c:pt idx="32">
                  <c:v>3806.720023627906</c:v>
                </c:pt>
                <c:pt idx="33">
                  <c:v>3859.3879528758243</c:v>
                </c:pt>
                <c:pt idx="34">
                  <c:v>3900.177622580459</c:v>
                </c:pt>
                <c:pt idx="35">
                  <c:v>3929.5304931070295</c:v>
                </c:pt>
                <c:pt idx="36">
                  <c:v>3947.8948421185723</c:v>
                </c:pt>
                <c:pt idx="37">
                  <c:v>3955.723362774317</c:v>
                </c:pt>
                <c:pt idx="38">
                  <c:v>3953.4709973679055</c:v>
                </c:pt>
                <c:pt idx="39">
                  <c:v>3941.5929889472973</c:v>
                </c:pt>
                <c:pt idx="40">
                  <c:v>3920.543134587524</c:v>
                </c:pt>
                <c:pt idx="41">
                  <c:v>3890.7722250495463</c:v>
                </c:pt>
                <c:pt idx="42">
                  <c:v>3852.726656557368</c:v>
                </c:pt>
                <c:pt idx="43">
                  <c:v>3806.847201364364</c:v>
                </c:pt>
                <c:pt idx="44">
                  <c:v>3753.5679246623367</c:v>
                </c:pt>
                <c:pt idx="45">
                  <c:v>3693.3152362159944</c:v>
                </c:pt>
                <c:pt idx="46">
                  <c:v>3626.507065884445</c:v>
                </c:pt>
                <c:pt idx="47">
                  <c:v>3553.5521529229645</c:v>
                </c:pt>
                <c:pt idx="48">
                  <c:v>3474.849439645104</c:v>
                </c:pt>
                <c:pt idx="49">
                  <c:v>3390.787560669987</c:v>
                </c:pt>
                <c:pt idx="50">
                  <c:v>3301.7444195846365</c:v>
                </c:pt>
                <c:pt idx="51">
                  <c:v>3208.0868454188476</c:v>
                </c:pt>
                <c:pt idx="52">
                  <c:v>3110.170321862399</c:v>
                </c:pt>
                <c:pt idx="53">
                  <c:v>3008.3387826534818</c:v>
                </c:pt>
                <c:pt idx="54">
                  <c:v>2902.924467035101</c:v>
                </c:pt>
                <c:pt idx="55">
                  <c:v>2794.2478296144054</c:v>
                </c:pt>
                <c:pt idx="56">
                  <c:v>2682.617499370548</c:v>
                </c:pt>
                <c:pt idx="57">
                  <c:v>2568.330282941053</c:v>
                </c:pt>
                <c:pt idx="58">
                  <c:v>2451.6712076764616</c:v>
                </c:pt>
                <c:pt idx="59">
                  <c:v>2332.913600289792</c:v>
                </c:pt>
                <c:pt idx="60">
                  <c:v>2212.3191972421064</c:v>
                </c:pt>
                <c:pt idx="61">
                  <c:v>2090.138283299999</c:v>
                </c:pt>
                <c:pt idx="62">
                  <c:v>1966.609854975908</c:v>
                </c:pt>
                <c:pt idx="63">
                  <c:v>1841.96180581917</c:v>
                </c:pt>
                <c:pt idx="64">
                  <c:v>1716.411130765784</c:v>
                </c:pt>
                <c:pt idx="65">
                  <c:v>1590.1641469787974</c:v>
                </c:pt>
                <c:pt idx="66">
                  <c:v>1463.4167288202516</c:v>
                </c:pt>
                <c:pt idx="67">
                  <c:v>1336.3545547904223</c:v>
                </c:pt>
                <c:pt idx="68">
                  <c:v>1209.1533644517285</c:v>
                </c:pt>
                <c:pt idx="69">
                  <c:v>1081.9792235237983</c:v>
                </c:pt>
                <c:pt idx="70">
                  <c:v>954.9887954936466</c:v>
                </c:pt>
                <c:pt idx="71">
                  <c:v>828.3296182314552</c:v>
                </c:pt>
                <c:pt idx="72">
                  <c:v>702.1403842386353</c:v>
                </c:pt>
                <c:pt idx="73">
                  <c:v>576.5512232814626</c:v>
                </c:pt>
                <c:pt idx="74">
                  <c:v>451.6839862811021</c:v>
                </c:pt>
                <c:pt idx="75">
                  <c:v>327.6525294399835</c:v>
                </c:pt>
                <c:pt idx="76">
                  <c:v>204.56299768555346</c:v>
                </c:pt>
                <c:pt idx="77">
                  <c:v>82.5141066062688</c:v>
                </c:pt>
                <c:pt idx="78">
                  <c:v>-38.40257785864105</c:v>
                </c:pt>
                <c:pt idx="79">
                  <c:v>-158.10236263374827</c:v>
                </c:pt>
                <c:pt idx="80">
                  <c:v>-276.50715421029236</c:v>
                </c:pt>
                <c:pt idx="81">
                  <c:v>-393.54518935283613</c:v>
                </c:pt>
                <c:pt idx="82">
                  <c:v>-509.1507702619283</c:v>
                </c:pt>
                <c:pt idx="83">
                  <c:v>-623.2640045868975</c:v>
                </c:pt>
                <c:pt idx="84">
                  <c:v>-735.8305506292163</c:v>
                </c:pt>
                <c:pt idx="85">
                  <c:v>-846.8013680277063</c:v>
                </c:pt>
                <c:pt idx="86">
                  <c:v>-956.1324741716257</c:v>
                </c:pt>
                <c:pt idx="87">
                  <c:v>-1063.7847065462142</c:v>
                </c:pt>
                <c:pt idx="88">
                  <c:v>-1169.7234911773935</c:v>
                </c:pt>
                <c:pt idx="89">
                  <c:v>-1273.9186173076082</c:v>
                </c:pt>
                <c:pt idx="90">
                  <c:v>-1376.3440184032215</c:v>
                </c:pt>
                <c:pt idx="91">
                  <c:v>-1476.9775595650617</c:v>
                </c:pt>
                <c:pt idx="92">
                  <c:v>-1575.800831387588</c:v>
                </c:pt>
                <c:pt idx="93">
                  <c:v>-1672.7989502884302</c:v>
                </c:pt>
                <c:pt idx="94">
                  <c:v>-1767.96036530862</c:v>
                </c:pt>
                <c:pt idx="95">
                  <c:v>-1861.2766713645224</c:v>
                </c:pt>
                <c:pt idx="96">
                  <c:v>-1952.7424289151018</c:v>
                </c:pt>
                <c:pt idx="97">
                  <c:v>-2042.3549899925779</c:v>
                </c:pt>
                <c:pt idx="98">
                  <c:v>-2130.1143305306878</c:v>
                </c:pt>
                <c:pt idx="99">
                  <c:v>-2216.022888912405</c:v>
                </c:pt>
                <c:pt idx="100">
                  <c:v>-2300.0854106480674</c:v>
                </c:pt>
                <c:pt idx="101">
                  <c:v>-2382.308799085342</c:v>
                </c:pt>
                <c:pt idx="102">
                  <c:v>-2462.701972044002</c:v>
                </c:pt>
                <c:pt idx="103">
                  <c:v>-2541.2757242613775</c:v>
                </c:pt>
                <c:pt idx="104">
                  <c:v>-2618.04259552804</c:v>
                </c:pt>
                <c:pt idx="105">
                  <c:v>-2693.0167443880987</c:v>
                </c:pt>
                <c:pt idx="106">
                  <c:v>-2766.213827274077</c:v>
                </c:pt>
                <c:pt idx="107">
                  <c:v>-2837.6508829427758</c:v>
                </c:pt>
                <c:pt idx="108">
                  <c:v>-2907.3462220756633</c:v>
                </c:pt>
                <c:pt idx="109">
                  <c:v>-2975.319321905178</c:v>
                </c:pt>
                <c:pt idx="110">
                  <c:v>-3041.5907257267345</c:v>
                </c:pt>
                <c:pt idx="111">
                  <c:v>-3106.181947155207</c:v>
                </c:pt>
                <c:pt idx="112">
                  <c:v>-3169.1153789841674</c:v>
                </c:pt>
                <c:pt idx="113">
                  <c:v>-3230.4142065060596</c:v>
                </c:pt>
                <c:pt idx="114">
                  <c:v>-3290.102325151872</c:v>
                </c:pt>
                <c:pt idx="115">
                  <c:v>-3348.2042623095695</c:v>
                </c:pt>
                <c:pt idx="116">
                  <c:v>-3404.745103181608</c:v>
                </c:pt>
                <c:pt idx="117">
                  <c:v>-3459.750420543174</c:v>
                </c:pt>
                <c:pt idx="118">
                  <c:v>-3513.246208264457</c:v>
                </c:pt>
                <c:pt idx="119">
                  <c:v>-3565.258818462044</c:v>
                </c:pt>
                <c:pt idx="120">
                  <c:v>-3615.8149021466397</c:v>
                </c:pt>
                <c:pt idx="121">
                  <c:v>-3664.9413532364815</c:v>
                </c:pt>
                <c:pt idx="122">
                  <c:v>-3712.6652558082815</c:v>
                </c:pt>
                <c:pt idx="123">
                  <c:v>-3759.013834459985</c:v>
                </c:pt>
                <c:pt idx="124">
                  <c:v>-3804.0144076623296</c:v>
                </c:pt>
                <c:pt idx="125">
                  <c:v>-3847.6943439788893</c:v>
                </c:pt>
                <c:pt idx="126">
                  <c:v>-3890.081021037125</c:v>
                </c:pt>
                <c:pt idx="127">
                  <c:v>-3931.2017871358385</c:v>
                </c:pt>
                <c:pt idx="128">
                  <c:v>-3971.0839253773584</c:v>
                </c:pt>
                <c:pt idx="129">
                  <c:v>-4009.754620215758</c:v>
                </c:pt>
                <c:pt idx="130">
                  <c:v>-4047.240926315405</c:v>
                </c:pt>
                <c:pt idx="131">
                  <c:v>-4083.5697396171317</c:v>
                </c:pt>
                <c:pt idx="132">
                  <c:v>-4118.76777051237</c:v>
                </c:pt>
                <c:pt idx="133">
                  <c:v>-4152.86151902856</c:v>
                </c:pt>
                <c:pt idx="134">
                  <c:v>-4185.877251932182</c:v>
                </c:pt>
                <c:pt idx="135">
                  <c:v>-4217.840981658707</c:v>
                </c:pt>
                <c:pt idx="136">
                  <c:v>-4248.778446981758</c:v>
                </c:pt>
                <c:pt idx="137">
                  <c:v>-4278.715095336651</c:v>
                </c:pt>
                <c:pt idx="138">
                  <c:v>-4307.676066716424</c:v>
                </c:pt>
                <c:pt idx="139">
                  <c:v>-4335.686179061275</c:v>
                </c:pt>
                <c:pt idx="140">
                  <c:v>-4362.769915065137</c:v>
                </c:pt>
                <c:pt idx="141">
                  <c:v>-4388.951410325921</c:v>
                </c:pt>
                <c:pt idx="142">
                  <c:v>-4414.254442768572</c:v>
                </c:pt>
                <c:pt idx="143">
                  <c:v>-4438.70242327285</c:v>
                </c:pt>
                <c:pt idx="144">
                  <c:v>-4462.318387440237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 18.3'!$I$9:$I$153</c:f>
              <c:numCache>
                <c:ptCount val="145"/>
                <c:pt idx="0">
                  <c:v>-4672.1378517984895</c:v>
                </c:pt>
                <c:pt idx="1">
                  <c:v>-4332.070734103888</c:v>
                </c:pt>
                <c:pt idx="2">
                  <c:v>-3984.5849290603965</c:v>
                </c:pt>
                <c:pt idx="3">
                  <c:v>-3633.8593155680546</c:v>
                </c:pt>
                <c:pt idx="4">
                  <c:v>-3283.5230741106234</c:v>
                </c:pt>
                <c:pt idx="5">
                  <c:v>-2936.7086510318723</c:v>
                </c:pt>
                <c:pt idx="6">
                  <c:v>-2596.100338294912</c:v>
                </c:pt>
                <c:pt idx="7">
                  <c:v>-2263.9787996179884</c:v>
                </c:pt>
                <c:pt idx="8">
                  <c:v>-1942.261850435605</c:v>
                </c:pt>
                <c:pt idx="9">
                  <c:v>-1632.541777275459</c:v>
                </c:pt>
                <c:pt idx="10">
                  <c:v>-1336.1194617658257</c:v>
                </c:pt>
                <c:pt idx="11">
                  <c:v>-1054.0355554977723</c:v>
                </c:pt>
                <c:pt idx="12">
                  <c:v>-787.0989342710282</c:v>
                </c:pt>
                <c:pt idx="13">
                  <c:v>-535.9126437664672</c:v>
                </c:pt>
                <c:pt idx="14">
                  <c:v>-300.89753333238605</c:v>
                </c:pt>
                <c:pt idx="15">
                  <c:v>-82.31376027149963</c:v>
                </c:pt>
                <c:pt idx="16">
                  <c:v>119.7196662989827</c:v>
                </c:pt>
                <c:pt idx="17">
                  <c:v>305.20714533579485</c:v>
                </c:pt>
                <c:pt idx="18">
                  <c:v>474.2604023629001</c:v>
                </c:pt>
                <c:pt idx="19">
                  <c:v>627.0839321583817</c:v>
                </c:pt>
                <c:pt idx="20">
                  <c:v>763.9618412074924</c:v>
                </c:pt>
                <c:pt idx="21">
                  <c:v>885.2459747794737</c:v>
                </c:pt>
                <c:pt idx="22">
                  <c:v>991.3452221190337</c:v>
                </c:pt>
                <c:pt idx="23">
                  <c:v>1082.7159012684278</c:v>
                </c:pt>
                <c:pt idx="24">
                  <c:v>1159.8531324940868</c:v>
                </c:pt>
                <c:pt idx="25">
                  <c:v>1223.2831162207758</c:v>
                </c:pt>
                <c:pt idx="26">
                  <c:v>1273.5562378121904</c:v>
                </c:pt>
                <c:pt idx="27">
                  <c:v>1311.2409275131295</c:v>
                </c:pt>
                <c:pt idx="28">
                  <c:v>1336.918209416247</c:v>
                </c:pt>
                <c:pt idx="29">
                  <c:v>1351.1768784649066</c:v>
                </c:pt>
                <c:pt idx="30">
                  <c:v>1354.6092492804128</c:v>
                </c:pt>
                <c:pt idx="31">
                  <c:v>1347.8074250320878</c:v>
                </c:pt>
                <c:pt idx="32">
                  <c:v>1331.3600386762746</c:v>
                </c:pt>
                <c:pt idx="33">
                  <c:v>1305.8494226976009</c:v>
                </c:pt>
                <c:pt idx="34">
                  <c:v>1271.8491670134663</c:v>
                </c:pt>
                <c:pt idx="35">
                  <c:v>1229.922027970154</c:v>
                </c:pt>
                <c:pt idx="36">
                  <c:v>1180.6181543842094</c:v>
                </c:pt>
                <c:pt idx="37">
                  <c:v>1124.4735993828635</c:v>
                </c:pt>
                <c:pt idx="38">
                  <c:v>1062.0090893878778</c:v>
                </c:pt>
                <c:pt idx="39">
                  <c:v>993.7290239831036</c:v>
                </c:pt>
                <c:pt idx="40">
                  <c:v>920.1206826208354</c:v>
                </c:pt>
                <c:pt idx="41">
                  <c:v>841.6536161688409</c:v>
                </c:pt>
                <c:pt idx="42">
                  <c:v>758.7792031901063</c:v>
                </c:pt>
                <c:pt idx="43">
                  <c:v>671.9303525927835</c:v>
                </c:pt>
                <c:pt idx="44">
                  <c:v>581.5213358980873</c:v>
                </c:pt>
                <c:pt idx="45">
                  <c:v>487.94773385933513</c:v>
                </c:pt>
                <c:pt idx="46">
                  <c:v>391.5864835345237</c:v>
                </c:pt>
                <c:pt idx="47">
                  <c:v>292.79601317638753</c:v>
                </c:pt>
                <c:pt idx="48">
                  <c:v>191.91645346559744</c:v>
                </c:pt>
                <c:pt idx="49">
                  <c:v>89.26991468172582</c:v>
                </c:pt>
                <c:pt idx="50">
                  <c:v>-14.839179610025894</c:v>
                </c:pt>
                <c:pt idx="51">
                  <c:v>-120.1237108746418</c:v>
                </c:pt>
                <c:pt idx="52">
                  <c:v>-226.3134436138871</c:v>
                </c:pt>
                <c:pt idx="53">
                  <c:v>-333.15456998983973</c:v>
                </c:pt>
                <c:pt idx="54">
                  <c:v>-440.4092272927892</c:v>
                </c:pt>
                <c:pt idx="55">
                  <c:v>-547.8549938402984</c:v>
                </c:pt>
                <c:pt idx="56">
                  <c:v>-655.2843683077299</c:v>
                </c:pt>
                <c:pt idx="57">
                  <c:v>-762.5042369538387</c:v>
                </c:pt>
                <c:pt idx="58">
                  <c:v>-869.3353327144032</c:v>
                </c:pt>
                <c:pt idx="59">
                  <c:v>-975.6116896888216</c:v>
                </c:pt>
                <c:pt idx="60">
                  <c:v>-1081.1800961358044</c:v>
                </c:pt>
                <c:pt idx="61">
                  <c:v>-1185.8995487217117</c:v>
                </c:pt>
                <c:pt idx="62">
                  <c:v>-1289.6407104259838</c:v>
                </c:pt>
                <c:pt idx="63">
                  <c:v>-1392.285374199656</c:v>
                </c:pt>
                <c:pt idx="64">
                  <c:v>-1493.7259341930421</c:v>
                </c:pt>
                <c:pt idx="65">
                  <c:v>-1593.8648661146585</c:v>
                </c:pt>
                <c:pt idx="66">
                  <c:v>-1692.6142180536422</c:v>
                </c:pt>
                <c:pt idx="67">
                  <c:v>-1789.8951128900721</c:v>
                </c:pt>
                <c:pt idx="68">
                  <c:v>-1885.6372632300286</c:v>
                </c:pt>
                <c:pt idx="69">
                  <c:v>-1979.778499633393</c:v>
                </c:pt>
                <c:pt idx="70">
                  <c:v>-2072.264312750488</c:v>
                </c:pt>
                <c:pt idx="71">
                  <c:v>-2163.0474098475192</c:v>
                </c:pt>
                <c:pt idx="72">
                  <c:v>-2252.0872860790014</c:v>
                </c:pt>
                <c:pt idx="73">
                  <c:v>-2339.3498107565674</c:v>
                </c:pt>
                <c:pt idx="74">
                  <c:v>-2424.8068287670026</c:v>
                </c:pt>
                <c:pt idx="75">
                  <c:v>-2508.435777206498</c:v>
                </c:pt>
                <c:pt idx="76">
                  <c:v>-2590.219317222529</c:v>
                </c:pt>
                <c:pt idx="77">
                  <c:v>-2670.144980988089</c:v>
                </c:pt>
                <c:pt idx="78">
                  <c:v>-2748.2048336747907</c:v>
                </c:pt>
                <c:pt idx="79">
                  <c:v>-2824.3951502405994</c:v>
                </c:pt>
                <c:pt idx="80">
                  <c:v>-2898.7161068040928</c:v>
                </c:pt>
                <c:pt idx="81">
                  <c:v>-2971.171486339551</c:v>
                </c:pt>
                <c:pt idx="82">
                  <c:v>-3041.7683983950965</c:v>
                </c:pt>
                <c:pt idx="83">
                  <c:v>-3110.517012509316</c:v>
                </c:pt>
                <c:pt idx="84">
                  <c:v>-3177.430304979347</c:v>
                </c:pt>
                <c:pt idx="85">
                  <c:v>-3242.5238186153783</c:v>
                </c:pt>
                <c:pt idx="86">
                  <c:v>-3305.8154351019866</c:v>
                </c:pt>
                <c:pt idx="87">
                  <c:v>-3367.325159575669</c:v>
                </c:pt>
                <c:pt idx="88">
                  <c:v>-3427.074917019827</c:v>
                </c:pt>
                <c:pt idx="89">
                  <c:v>-3485.088360072973</c:v>
                </c:pt>
                <c:pt idx="90">
                  <c:v>-3541.390687842913</c:v>
                </c:pt>
                <c:pt idx="91">
                  <c:v>-3596.008475318644</c:v>
                </c:pt>
                <c:pt idx="92">
                  <c:v>-3648.9695129726215</c:v>
                </c:pt>
                <c:pt idx="93">
                  <c:v>-3700.3026561485703</c:v>
                </c:pt>
                <c:pt idx="94">
                  <c:v>-3750.0376838339434</c:v>
                </c:pt>
                <c:pt idx="95">
                  <c:v>-3798.205166421353</c:v>
                </c:pt>
                <c:pt idx="96">
                  <c:v>-3844.836342069554</c:v>
                </c:pt>
                <c:pt idx="97">
                  <c:v>-3889.963001281756</c:v>
                </c:pt>
                <c:pt idx="98">
                  <c:v>-3933.617379327005</c:v>
                </c:pt>
                <c:pt idx="99">
                  <c:v>-3975.832056139009</c:v>
                </c:pt>
                <c:pt idx="100">
                  <c:v>-4016.6398633359713</c:v>
                </c:pt>
                <c:pt idx="101">
                  <c:v>-4056.073798014586</c:v>
                </c:pt>
                <c:pt idx="102">
                  <c:v>-4094.166942981338</c:v>
                </c:pt>
                <c:pt idx="103">
                  <c:v>-4130.952393094473</c:v>
                </c:pt>
                <c:pt idx="104">
                  <c:v>-4166.463187400432</c:v>
                </c:pt>
                <c:pt idx="105">
                  <c:v>-4200.732246759105</c:v>
                </c:pt>
                <c:pt idx="106">
                  <c:v>-4233.792316662874</c:v>
                </c:pt>
                <c:pt idx="107">
                  <c:v>-4265.675914965082</c:v>
                </c:pt>
                <c:pt idx="108">
                  <c:v>-4296.415284244131</c:v>
                </c:pt>
                <c:pt idx="109">
                  <c:v>-4326.042348540014</c:v>
                </c:pt>
                <c:pt idx="110">
                  <c:v>-4354.588674210488</c:v>
                </c:pt>
                <c:pt idx="111">
                  <c:v>-4382.085434664396</c:v>
                </c:pt>
                <c:pt idx="112">
                  <c:v>-4408.563378739833</c:v>
                </c:pt>
                <c:pt idx="113">
                  <c:v>-4434.05280250474</c:v>
                </c:pt>
                <c:pt idx="114">
                  <c:v>-4458.583524267334</c:v>
                </c:pt>
                <c:pt idx="115">
                  <c:v>-4482.184862593262</c:v>
                </c:pt>
                <c:pt idx="116">
                  <c:v>-4504.885617135689</c:v>
                </c:pt>
                <c:pt idx="117">
                  <c:v>-4526.7140520935845</c:v>
                </c:pt>
                <c:pt idx="118">
                  <c:v>-4547.697882122248</c:v>
                </c:pt>
                <c:pt idx="119">
                  <c:v>-4567.864260528694</c:v>
                </c:pt>
                <c:pt idx="120">
                  <c:v>-4587.239769592736</c:v>
                </c:pt>
                <c:pt idx="121">
                  <c:v>-4605.850412862658</c:v>
                </c:pt>
                <c:pt idx="122">
                  <c:v>-4623.721609282073</c:v>
                </c:pt>
                <c:pt idx="123">
                  <c:v>-4640.878189012022</c:v>
                </c:pt>
                <c:pt idx="124">
                  <c:v>-4657.344390819581</c:v>
                </c:pt>
                <c:pt idx="125">
                  <c:v>-4673.143860911153</c:v>
                </c:pt>
                <c:pt idx="126">
                  <c:v>-4688.299653095252</c:v>
                </c:pt>
                <c:pt idx="127">
                  <c:v>-4702.8342301660505</c:v>
                </c:pt>
                <c:pt idx="128">
                  <c:v>-4716.769466404991</c:v>
                </c:pt>
                <c:pt idx="129">
                  <c:v>-4730.126651103754</c:v>
                </c:pt>
                <c:pt idx="130">
                  <c:v>-4742.9264930174</c:v>
                </c:pt>
                <c:pt idx="131">
                  <c:v>-4755.189125661979</c:v>
                </c:pt>
                <c:pt idx="132">
                  <c:v>-4766.9341133759735</c:v>
                </c:pt>
                <c:pt idx="133">
                  <c:v>-4778.180458069912</c:v>
                </c:pt>
                <c:pt idx="134">
                  <c:v>-4788.946606593149</c:v>
                </c:pt>
                <c:pt idx="135">
                  <c:v>-4799.250458651293</c:v>
                </c:pt>
                <c:pt idx="136">
                  <c:v>-4809.109375212001</c:v>
                </c:pt>
                <c:pt idx="137">
                  <c:v>-4818.54018734095</c:v>
                </c:pt>
                <c:pt idx="138">
                  <c:v>-4827.559205413599</c:v>
                </c:pt>
                <c:pt idx="139">
                  <c:v>-4836.182228652062</c:v>
                </c:pt>
                <c:pt idx="140">
                  <c:v>-4844.424554939859</c:v>
                </c:pt>
                <c:pt idx="141">
                  <c:v>-4852.30099087061</c:v>
                </c:pt>
                <c:pt idx="142">
                  <c:v>-4859.82586198988</c:v>
                </c:pt>
                <c:pt idx="143">
                  <c:v>-4867.01302319233</c:v>
                </c:pt>
                <c:pt idx="144">
                  <c:v>-4873.875869239118</c:v>
                </c:pt>
              </c:numCache>
            </c:numRef>
          </c:val>
          <c:smooth val="0"/>
        </c:ser>
        <c:axId val="50387280"/>
        <c:axId val="50832337"/>
      </c:lineChart>
      <c:catAx>
        <c:axId val="50387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32337"/>
        <c:crosses val="autoZero"/>
        <c:auto val="1"/>
        <c:lblOffset val="100"/>
        <c:noMultiLvlLbl val="0"/>
      </c:catAx>
      <c:valAx>
        <c:axId val="5083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87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Figure 18.4   Optimal rotation lengths, T, as determined by Equation 18.8a.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4"/>
          <c:w val="0.8575"/>
          <c:h val="0.80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3'!$A$36:$A$136</c:f>
              <c:numCache>
                <c:ptCount val="10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  <c:pt idx="85">
                  <c:v>110</c:v>
                </c:pt>
                <c:pt idx="86">
                  <c:v>111</c:v>
                </c:pt>
                <c:pt idx="87">
                  <c:v>112</c:v>
                </c:pt>
                <c:pt idx="88">
                  <c:v>113</c:v>
                </c:pt>
                <c:pt idx="89">
                  <c:v>114</c:v>
                </c:pt>
                <c:pt idx="90">
                  <c:v>115</c:v>
                </c:pt>
                <c:pt idx="91">
                  <c:v>116</c:v>
                </c:pt>
                <c:pt idx="92">
                  <c:v>117</c:v>
                </c:pt>
                <c:pt idx="93">
                  <c:v>118</c:v>
                </c:pt>
                <c:pt idx="94">
                  <c:v>119</c:v>
                </c:pt>
                <c:pt idx="95">
                  <c:v>120</c:v>
                </c:pt>
                <c:pt idx="96">
                  <c:v>121</c:v>
                </c:pt>
                <c:pt idx="97">
                  <c:v>122</c:v>
                </c:pt>
                <c:pt idx="98">
                  <c:v>123</c:v>
                </c:pt>
                <c:pt idx="99">
                  <c:v>124</c:v>
                </c:pt>
                <c:pt idx="100">
                  <c:v>125</c:v>
                </c:pt>
              </c:numCache>
            </c:numRef>
          </c:xVal>
          <c:yVal>
            <c:numRef>
              <c:f>'Sheet 3'!$G$36:$G$136</c:f>
              <c:numCache>
                <c:ptCount val="101"/>
                <c:pt idx="0">
                  <c:v>0.08</c:v>
                </c:pt>
                <c:pt idx="1">
                  <c:v>0.0756944519203511</c:v>
                </c:pt>
                <c:pt idx="2">
                  <c:v>0.07183750477088899</c:v>
                </c:pt>
                <c:pt idx="3">
                  <c:v>0.06835917469256085</c:v>
                </c:pt>
                <c:pt idx="4">
                  <c:v>0.06520351934462164</c:v>
                </c:pt>
                <c:pt idx="5">
                  <c:v>0.06232526423457212</c:v>
                </c:pt>
                <c:pt idx="6">
                  <c:v>0.05968735925970121</c:v>
                </c:pt>
                <c:pt idx="7">
                  <c:v>0.057259179114051206</c:v>
                </c:pt>
                <c:pt idx="8">
                  <c:v>0.055015177744952105</c:v>
                </c:pt>
                <c:pt idx="9">
                  <c:v>0.05293386843936801</c:v>
                </c:pt>
                <c:pt idx="10">
                  <c:v>0.050997041039495684</c:v>
                </c:pt>
                <c:pt idx="11">
                  <c:v>0.04918915426528547</c:v>
                </c:pt>
                <c:pt idx="12">
                  <c:v>0.04749685900646666</c:v>
                </c:pt>
                <c:pt idx="13">
                  <c:v>0.045908620729560014</c:v>
                </c:pt>
                <c:pt idx="14">
                  <c:v>0.04441441771062984</c:v>
                </c:pt>
                <c:pt idx="15">
                  <c:v>0.043005497861942577</c:v>
                </c:pt>
                <c:pt idx="16">
                  <c:v>0.041674181260593635</c:v>
                </c:pt>
                <c:pt idx="17">
                  <c:v>0.040413698634242996</c:v>
                </c:pt>
                <c:pt idx="18">
                  <c:v>0.039218058366943975</c:v>
                </c:pt>
                <c:pt idx="19">
                  <c:v>0.03808193629824846</c:v>
                </c:pt>
                <c:pt idx="20">
                  <c:v>0.03700058386854617</c:v>
                </c:pt>
                <c:pt idx="21">
                  <c:v>0.03596975113008635</c:v>
                </c:pt>
                <c:pt idx="22">
                  <c:v>0.03498562187933307</c:v>
                </c:pt>
                <c:pt idx="23">
                  <c:v>0.034044758731647966</c:v>
                </c:pt>
                <c:pt idx="24">
                  <c:v>0.03314405639675416</c:v>
                </c:pt>
                <c:pt idx="25">
                  <c:v>0.032280701754385965</c:v>
                </c:pt>
                <c:pt idx="26">
                  <c:v>0.03145213959707893</c:v>
                </c:pt>
                <c:pt idx="27">
                  <c:v>0.030656043118363587</c:v>
                </c:pt>
                <c:pt idx="28">
                  <c:v>0.029890288392541604</c:v>
                </c:pt>
                <c:pt idx="29">
                  <c:v>0.029152932226434287</c:v>
                </c:pt>
                <c:pt idx="30">
                  <c:v>0.028442192871358782</c:v>
                </c:pt>
                <c:pt idx="31">
                  <c:v>0.027756433170739028</c:v>
                </c:pt>
                <c:pt idx="32">
                  <c:v>0.0270941457895263</c:v>
                </c:pt>
                <c:pt idx="33">
                  <c:v>0.02645394022934569</c:v>
                </c:pt>
                <c:pt idx="34">
                  <c:v>0.02583453138061367</c:v>
                </c:pt>
                <c:pt idx="35">
                  <c:v>0.025234729401835635</c:v>
                </c:pt>
                <c:pt idx="36">
                  <c:v>0.024653430748505616</c:v>
                </c:pt>
                <c:pt idx="37">
                  <c:v>0.024089610200768177</c:v>
                </c:pt>
                <c:pt idx="38">
                  <c:v>0.023542313761282935</c:v>
                </c:pt>
                <c:pt idx="39">
                  <c:v>0.02301065231336609</c:v>
                </c:pt>
                <c:pt idx="40">
                  <c:v>0.02249379594512338</c:v>
                </c:pt>
                <c:pt idx="41">
                  <c:v>0.02199096885846107</c:v>
                </c:pt>
                <c:pt idx="42">
                  <c:v>0.021501444792991868</c:v>
                </c:pt>
                <c:pt idx="43">
                  <c:v>0.021024542904286955</c:v>
                </c:pt>
                <c:pt idx="44">
                  <c:v>0.02055962404394724</c:v>
                </c:pt>
                <c:pt idx="45">
                  <c:v>0.02010608739580702</c:v>
                </c:pt>
                <c:pt idx="46">
                  <c:v>0.01966336742843314</c:v>
                </c:pt>
                <c:pt idx="47">
                  <c:v>0.019230931129098378</c:v>
                </c:pt>
                <c:pt idx="48">
                  <c:v>0.018808275488720657</c:v>
                </c:pt>
                <c:pt idx="49">
                  <c:v>0.01839492521097658</c:v>
                </c:pt>
                <c:pt idx="50">
                  <c:v>0.01799043062200957</c:v>
                </c:pt>
                <c:pt idx="51">
                  <c:v>0.01759436575993473</c:v>
                </c:pt>
                <c:pt idx="52">
                  <c:v>0.017206326625757228</c:v>
                </c:pt>
                <c:pt idx="53">
                  <c:v>0.016825929579421518</c:v>
                </c:pt>
                <c:pt idx="54">
                  <c:v>0.01645280986654066</c:v>
                </c:pt>
                <c:pt idx="55">
                  <c:v>0.01608662026295437</c:v>
                </c:pt>
                <c:pt idx="56">
                  <c:v>0.015727029825665192</c:v>
                </c:pt>
                <c:pt idx="57">
                  <c:v>0.015373722739930314</c:v>
                </c:pt>
                <c:pt idx="58">
                  <c:v>0.015026397253365048</c:v>
                </c:pt>
                <c:pt idx="59">
                  <c:v>0.014684764688863776</c:v>
                </c:pt>
                <c:pt idx="60">
                  <c:v>0.014348548528980548</c:v>
                </c:pt>
                <c:pt idx="61">
                  <c:v>0.01401748356515067</c:v>
                </c:pt>
                <c:pt idx="62">
                  <c:v>0.013691315105786963</c:v>
                </c:pt>
                <c:pt idx="63">
                  <c:v>0.013369798237862994</c:v>
                </c:pt>
                <c:pt idx="64">
                  <c:v>0.013052697137107114</c:v>
                </c:pt>
                <c:pt idx="65">
                  <c:v>0.012739784422385969</c:v>
                </c:pt>
                <c:pt idx="66">
                  <c:v>0.012430840550259177</c:v>
                </c:pt>
                <c:pt idx="67">
                  <c:v>0.012125653246045356</c:v>
                </c:pt>
                <c:pt idx="68">
                  <c:v>0.011824016968058345</c:v>
                </c:pt>
                <c:pt idx="69">
                  <c:v>0.011525732401955396</c:v>
                </c:pt>
                <c:pt idx="70">
                  <c:v>0.011230605982391237</c:v>
                </c:pt>
                <c:pt idx="71">
                  <c:v>0.010938449439395393</c:v>
                </c:pt>
                <c:pt idx="72">
                  <c:v>0.010649079367088862</c:v>
                </c:pt>
                <c:pt idx="73">
                  <c:v>0.010362316812532512</c:v>
                </c:pt>
                <c:pt idx="74">
                  <c:v>0.010077986882655146</c:v>
                </c:pt>
                <c:pt idx="75">
                  <c:v>0.009795918367346938</c:v>
                </c:pt>
                <c:pt idx="76">
                  <c:v>0.009515943376924536</c:v>
                </c:pt>
                <c:pt idx="77">
                  <c:v>0.009237896992279823</c:v>
                </c:pt>
                <c:pt idx="78">
                  <c:v>0.008961616926115868</c:v>
                </c:pt>
                <c:pt idx="79">
                  <c:v>0.00868694319375232</c:v>
                </c:pt>
                <c:pt idx="80">
                  <c:v>0.008413717792049087</c:v>
                </c:pt>
                <c:pt idx="81">
                  <c:v>0.008141784385052689</c:v>
                </c:pt>
                <c:pt idx="82">
                  <c:v>0.00787098799501407</c:v>
                </c:pt>
                <c:pt idx="83">
                  <c:v>0.007601174697461797</c:v>
                </c:pt>
                <c:pt idx="84">
                  <c:v>0.007332191319038607</c:v>
                </c:pt>
                <c:pt idx="85">
                  <c:v>0.0070638851368252506</c:v>
                </c:pt>
                <c:pt idx="86">
                  <c:v>0.0067961035778808495</c:v>
                </c:pt>
                <c:pt idx="87">
                  <c:v>0.006528693917725665</c:v>
                </c:pt>
                <c:pt idx="88">
                  <c:v>0.006261502976479446</c:v>
                </c:pt>
                <c:pt idx="89">
                  <c:v>0.005994376811345573</c:v>
                </c:pt>
                <c:pt idx="90">
                  <c:v>0.005727160404099132</c:v>
                </c:pt>
                <c:pt idx="91">
                  <c:v>0.0054596973421943565</c:v>
                </c:pt>
                <c:pt idx="92">
                  <c:v>0.005191829492053041</c:v>
                </c:pt>
                <c:pt idx="93">
                  <c:v>0.004923396663031153</c:v>
                </c:pt>
                <c:pt idx="94">
                  <c:v>0.00465423626048309</c:v>
                </c:pt>
                <c:pt idx="95">
                  <c:v>0.0043841829262531275</c:v>
                </c:pt>
                <c:pt idx="96">
                  <c:v>0.004113068164818535</c:v>
                </c:pt>
                <c:pt idx="97">
                  <c:v>0.0038407199531886463</c:v>
                </c:pt>
                <c:pt idx="98">
                  <c:v>0.003566962332526712</c:v>
                </c:pt>
                <c:pt idx="99">
                  <c:v>0.0032916149793045884</c:v>
                </c:pt>
                <c:pt idx="100">
                  <c:v>0.0030144927536231883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3'!$A$36:$A$136</c:f>
              <c:numCache>
                <c:ptCount val="10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  <c:pt idx="85">
                  <c:v>110</c:v>
                </c:pt>
                <c:pt idx="86">
                  <c:v>111</c:v>
                </c:pt>
                <c:pt idx="87">
                  <c:v>112</c:v>
                </c:pt>
                <c:pt idx="88">
                  <c:v>113</c:v>
                </c:pt>
                <c:pt idx="89">
                  <c:v>114</c:v>
                </c:pt>
                <c:pt idx="90">
                  <c:v>115</c:v>
                </c:pt>
                <c:pt idx="91">
                  <c:v>116</c:v>
                </c:pt>
                <c:pt idx="92">
                  <c:v>117</c:v>
                </c:pt>
                <c:pt idx="93">
                  <c:v>118</c:v>
                </c:pt>
                <c:pt idx="94">
                  <c:v>119</c:v>
                </c:pt>
                <c:pt idx="95">
                  <c:v>120</c:v>
                </c:pt>
                <c:pt idx="96">
                  <c:v>121</c:v>
                </c:pt>
                <c:pt idx="97">
                  <c:v>122</c:v>
                </c:pt>
                <c:pt idx="98">
                  <c:v>123</c:v>
                </c:pt>
                <c:pt idx="99">
                  <c:v>124</c:v>
                </c:pt>
                <c:pt idx="100">
                  <c:v>125</c:v>
                </c:pt>
              </c:numCache>
            </c:numRef>
          </c:xVal>
          <c:yVal>
            <c:numRef>
              <c:f>'Sheet 3'!$H$36:$H$136</c:f>
              <c:numCache>
                <c:ptCount val="101"/>
                <c:pt idx="0">
                  <c:v>0.04000000042073453</c:v>
                </c:pt>
                <c:pt idx="1">
                  <c:v>0.03846153889236836</c:v>
                </c:pt>
                <c:pt idx="2">
                  <c:v>0.037037037475340116</c:v>
                </c:pt>
                <c:pt idx="3">
                  <c:v>0.03571428615791438</c:v>
                </c:pt>
                <c:pt idx="4">
                  <c:v>0.034482759067879676</c:v>
                </c:pt>
                <c:pt idx="5">
                  <c:v>0.03333333378263194</c:v>
                </c:pt>
                <c:pt idx="6">
                  <c:v>0.03225806496633785</c:v>
                </c:pt>
                <c:pt idx="7">
                  <c:v>0.031250000450129496</c:v>
                </c:pt>
                <c:pt idx="8">
                  <c:v>0.03030303075226312</c:v>
                </c:pt>
                <c:pt idx="9">
                  <c:v>0.029411765249583718</c:v>
                </c:pt>
                <c:pt idx="10">
                  <c:v>0.028571429107592416</c:v>
                </c:pt>
                <c:pt idx="11">
                  <c:v>0.027777778306390926</c:v>
                </c:pt>
                <c:pt idx="12">
                  <c:v>0.027027027548111447</c:v>
                </c:pt>
                <c:pt idx="13">
                  <c:v>0.026315789987289822</c:v>
                </c:pt>
                <c:pt idx="14">
                  <c:v>0.025641026147224483</c:v>
                </c:pt>
                <c:pt idx="15">
                  <c:v>0.025000000498881483</c:v>
                </c:pt>
                <c:pt idx="16">
                  <c:v>0.02439024439410607</c:v>
                </c:pt>
                <c:pt idx="17">
                  <c:v>0.023809524294089703</c:v>
                </c:pt>
                <c:pt idx="18">
                  <c:v>0.023255814431074183</c:v>
                </c:pt>
                <c:pt idx="19">
                  <c:v>0.02272727325535145</c:v>
                </c:pt>
                <c:pt idx="20">
                  <c:v>0.022222222741057944</c:v>
                </c:pt>
                <c:pt idx="21">
                  <c:v>0.021739130944671205</c:v>
                </c:pt>
                <c:pt idx="22">
                  <c:v>0.021276596245905933</c:v>
                </c:pt>
                <c:pt idx="23">
                  <c:v>0.020833333826166724</c:v>
                </c:pt>
                <c:pt idx="24">
                  <c:v>0.020408163750008358</c:v>
                </c:pt>
                <c:pt idx="25">
                  <c:v>0.020000000521229723</c:v>
                </c:pt>
                <c:pt idx="26">
                  <c:v>0.019607843649118124</c:v>
                </c:pt>
                <c:pt idx="27">
                  <c:v>0.019230769733594</c:v>
                </c:pt>
                <c:pt idx="28">
                  <c:v>0.01886792502239947</c:v>
                </c:pt>
                <c:pt idx="29">
                  <c:v>0.01851851900418451</c:v>
                </c:pt>
                <c:pt idx="30">
                  <c:v>0.018181818696035135</c:v>
                </c:pt>
                <c:pt idx="31">
                  <c:v>0.017857143362177363</c:v>
                </c:pt>
                <c:pt idx="32">
                  <c:v>0.017543860145297057</c:v>
                </c:pt>
                <c:pt idx="33">
                  <c:v>0.017241379797964352</c:v>
                </c:pt>
                <c:pt idx="34">
                  <c:v>0.016949153053621463</c:v>
                </c:pt>
                <c:pt idx="35">
                  <c:v>0.016666667168871736</c:v>
                </c:pt>
                <c:pt idx="36">
                  <c:v>0.01639344311642574</c:v>
                </c:pt>
                <c:pt idx="37">
                  <c:v>0.016129032771988662</c:v>
                </c:pt>
                <c:pt idx="38">
                  <c:v>0.01587301637788016</c:v>
                </c:pt>
                <c:pt idx="39">
                  <c:v>0.015625000496115305</c:v>
                </c:pt>
                <c:pt idx="40">
                  <c:v>0.015384615872276975</c:v>
                </c:pt>
                <c:pt idx="41">
                  <c:v>0.015151515656490923</c:v>
                </c:pt>
                <c:pt idx="42">
                  <c:v>0.014925373630642993</c:v>
                </c:pt>
                <c:pt idx="43">
                  <c:v>0.014705882864892005</c:v>
                </c:pt>
                <c:pt idx="44">
                  <c:v>0.014492754126347946</c:v>
                </c:pt>
                <c:pt idx="45">
                  <c:v>0.014285714780372346</c:v>
                </c:pt>
                <c:pt idx="46">
                  <c:v>0.014084507550709927</c:v>
                </c:pt>
                <c:pt idx="47">
                  <c:v>0.013888889388775208</c:v>
                </c:pt>
                <c:pt idx="48">
                  <c:v>0.013698630628578084</c:v>
                </c:pt>
                <c:pt idx="49">
                  <c:v>0.013513514017347855</c:v>
                </c:pt>
                <c:pt idx="50">
                  <c:v>0.013333333828849561</c:v>
                </c:pt>
                <c:pt idx="51">
                  <c:v>0.013157895243521992</c:v>
                </c:pt>
                <c:pt idx="52">
                  <c:v>0.012987013485387916</c:v>
                </c:pt>
                <c:pt idx="53">
                  <c:v>0.01282051332908764</c:v>
                </c:pt>
                <c:pt idx="54">
                  <c:v>0.012658228348413897</c:v>
                </c:pt>
                <c:pt idx="55">
                  <c:v>0.012500000492302042</c:v>
                </c:pt>
                <c:pt idx="56">
                  <c:v>0.012345679513799316</c:v>
                </c:pt>
                <c:pt idx="57">
                  <c:v>0.012195122444723266</c:v>
                </c:pt>
                <c:pt idx="58">
                  <c:v>0.01204819327298933</c:v>
                </c:pt>
                <c:pt idx="59">
                  <c:v>0.011904762398796119</c:v>
                </c:pt>
                <c:pt idx="60">
                  <c:v>0.011764706384112063</c:v>
                </c:pt>
                <c:pt idx="61">
                  <c:v>0.011627907470726284</c:v>
                </c:pt>
                <c:pt idx="62">
                  <c:v>0.011494253374659246</c:v>
                </c:pt>
                <c:pt idx="63">
                  <c:v>0.011363636857060662</c:v>
                </c:pt>
                <c:pt idx="64">
                  <c:v>0.01123595555616488</c:v>
                </c:pt>
                <c:pt idx="65">
                  <c:v>0.011111111617245217</c:v>
                </c:pt>
                <c:pt idx="66">
                  <c:v>0.010989011487497669</c:v>
                </c:pt>
                <c:pt idx="67">
                  <c:v>0.010869565721558653</c:v>
                </c:pt>
                <c:pt idx="68">
                  <c:v>0.010752688668696308</c:v>
                </c:pt>
                <c:pt idx="69">
                  <c:v>0.010638298374248371</c:v>
                </c:pt>
                <c:pt idx="70">
                  <c:v>0.010526316284004493</c:v>
                </c:pt>
                <c:pt idx="71">
                  <c:v>0.010416667166063888</c:v>
                </c:pt>
                <c:pt idx="72">
                  <c:v>0.010309278854474337</c:v>
                </c:pt>
                <c:pt idx="73">
                  <c:v>0.010204082129324341</c:v>
                </c:pt>
                <c:pt idx="74">
                  <c:v>0.010101010601911561</c:v>
                </c:pt>
                <c:pt idx="75">
                  <c:v>0.010000000504863946</c:v>
                </c:pt>
                <c:pt idx="76">
                  <c:v>0.0099009905966985</c:v>
                </c:pt>
                <c:pt idx="77">
                  <c:v>0.009803922069994775</c:v>
                </c:pt>
                <c:pt idx="78">
                  <c:v>0.009708738368887726</c:v>
                </c:pt>
                <c:pt idx="79">
                  <c:v>0.009615385113148281</c:v>
                </c:pt>
                <c:pt idx="80">
                  <c:v>0.009523810024772431</c:v>
                </c:pt>
                <c:pt idx="81">
                  <c:v>0.009433962768104334</c:v>
                </c:pt>
                <c:pt idx="82">
                  <c:v>0.009345794889571336</c:v>
                </c:pt>
                <c:pt idx="83">
                  <c:v>0.009259259759088347</c:v>
                </c:pt>
                <c:pt idx="84">
                  <c:v>0.009174312429030445</c:v>
                </c:pt>
                <c:pt idx="85">
                  <c:v>0.009090909586577905</c:v>
                </c:pt>
                <c:pt idx="86">
                  <c:v>0.00900900950709333</c:v>
                </c:pt>
                <c:pt idx="87">
                  <c:v>0.008928571928906342</c:v>
                </c:pt>
                <c:pt idx="88">
                  <c:v>0.008849558024552071</c:v>
                </c:pt>
                <c:pt idx="89">
                  <c:v>0.008771930320389915</c:v>
                </c:pt>
                <c:pt idx="90">
                  <c:v>0.008695652671689345</c:v>
                </c:pt>
                <c:pt idx="91">
                  <c:v>0.008620690154755932</c:v>
                </c:pt>
                <c:pt idx="92">
                  <c:v>0.008547009048265036</c:v>
                </c:pt>
                <c:pt idx="93">
                  <c:v>0.00847457677398767</c:v>
                </c:pt>
                <c:pt idx="94">
                  <c:v>0.00840336184092128</c:v>
                </c:pt>
                <c:pt idx="95">
                  <c:v>0.008333333831152118</c:v>
                </c:pt>
                <c:pt idx="96">
                  <c:v>0.0082644633090564</c:v>
                </c:pt>
                <c:pt idx="97">
                  <c:v>0.00819672181182471</c:v>
                </c:pt>
                <c:pt idx="98">
                  <c:v>0.008130081802267384</c:v>
                </c:pt>
                <c:pt idx="99">
                  <c:v>0.008064516631491122</c:v>
                </c:pt>
                <c:pt idx="100">
                  <c:v>0.00800000050336715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3'!$A$36:$A$136</c:f>
              <c:numCache>
                <c:ptCount val="10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  <c:pt idx="85">
                  <c:v>110</c:v>
                </c:pt>
                <c:pt idx="86">
                  <c:v>111</c:v>
                </c:pt>
                <c:pt idx="87">
                  <c:v>112</c:v>
                </c:pt>
                <c:pt idx="88">
                  <c:v>113</c:v>
                </c:pt>
                <c:pt idx="89">
                  <c:v>114</c:v>
                </c:pt>
                <c:pt idx="90">
                  <c:v>115</c:v>
                </c:pt>
                <c:pt idx="91">
                  <c:v>116</c:v>
                </c:pt>
                <c:pt idx="92">
                  <c:v>117</c:v>
                </c:pt>
                <c:pt idx="93">
                  <c:v>118</c:v>
                </c:pt>
                <c:pt idx="94">
                  <c:v>119</c:v>
                </c:pt>
                <c:pt idx="95">
                  <c:v>120</c:v>
                </c:pt>
                <c:pt idx="96">
                  <c:v>121</c:v>
                </c:pt>
                <c:pt idx="97">
                  <c:v>122</c:v>
                </c:pt>
                <c:pt idx="98">
                  <c:v>123</c:v>
                </c:pt>
                <c:pt idx="99">
                  <c:v>124</c:v>
                </c:pt>
                <c:pt idx="100">
                  <c:v>125</c:v>
                </c:pt>
              </c:numCache>
            </c:numRef>
          </c:xVal>
          <c:yVal>
            <c:numRef>
              <c:f>'Sheet 3'!$I$36:$I$136</c:f>
              <c:numCache>
                <c:ptCount val="101"/>
                <c:pt idx="0">
                  <c:v>0.04520811664187799</c:v>
                </c:pt>
                <c:pt idx="1">
                  <c:v>0.04367796140933378</c:v>
                </c:pt>
                <c:pt idx="2">
                  <c:v>0.042261764135674736</c:v>
                </c:pt>
                <c:pt idx="3">
                  <c:v>0.0409473147267428</c:v>
                </c:pt>
                <c:pt idx="4">
                  <c:v>0.0397240872281009</c:v>
                </c:pt>
                <c:pt idx="5">
                  <c:v>0.038582959135100826</c:v>
                </c:pt>
                <c:pt idx="6">
                  <c:v>0.03751598503003564</c:v>
                </c:pt>
                <c:pt idx="7">
                  <c:v>0.03651621266232653</c:v>
                </c:pt>
                <c:pt idx="8">
                  <c:v>0.03557753246867644</c:v>
                </c:pt>
                <c:pt idx="9">
                  <c:v>0.0346945536484914</c:v>
                </c:pt>
                <c:pt idx="10">
                  <c:v>0.03386250148351597</c:v>
                </c:pt>
                <c:pt idx="11">
                  <c:v>0.033077131770863244</c:v>
                </c:pt>
                <c:pt idx="12">
                  <c:v>0.03233465913177058</c:v>
                </c:pt>
                <c:pt idx="13">
                  <c:v>0.03163169664002575</c:v>
                </c:pt>
                <c:pt idx="14">
                  <c:v>0.030965204738328353</c:v>
                </c:pt>
                <c:pt idx="15">
                  <c:v>0.030332447817197367</c:v>
                </c:pt>
                <c:pt idx="16">
                  <c:v>0.0297309571481855</c:v>
                </c:pt>
                <c:pt idx="17">
                  <c:v>0.029158499112349193</c:v>
                </c:pt>
                <c:pt idx="18">
                  <c:v>0.028613047861955787</c:v>
                </c:pt>
                <c:pt idx="19">
                  <c:v>0.028092761710140215</c:v>
                </c:pt>
                <c:pt idx="20">
                  <c:v>0.02759596266860794</c:v>
                </c:pt>
                <c:pt idx="21">
                  <c:v>0.027121118654333625</c:v>
                </c:pt>
                <c:pt idx="22">
                  <c:v>0.026666827967745506</c:v>
                </c:pt>
                <c:pt idx="23">
                  <c:v>0.02623180571113713</c:v>
                </c:pt>
                <c:pt idx="24">
                  <c:v>0.02581487187013118</c:v>
                </c:pt>
                <c:pt idx="25">
                  <c:v>0.025414940825367983</c:v>
                </c:pt>
                <c:pt idx="26">
                  <c:v>0.02503101209811349</c:v>
                </c:pt>
                <c:pt idx="27">
                  <c:v>0.02466216216368204</c:v>
                </c:pt>
                <c:pt idx="28">
                  <c:v>0.02430753719164183</c:v>
                </c:pt>
                <c:pt idx="29">
                  <c:v>0.023966346592664643</c:v>
                </c:pt>
                <c:pt idx="30">
                  <c:v>0.023637857269355887</c:v>
                </c:pt>
                <c:pt idx="31">
                  <c:v>0.023321388483067546</c:v>
                </c:pt>
                <c:pt idx="32">
                  <c:v>0.023016307261046875</c:v>
                </c:pt>
                <c:pt idx="33">
                  <c:v>0.02272202427870804</c:v>
                </c:pt>
                <c:pt idx="34">
                  <c:v>0.022437990160656063</c:v>
                </c:pt>
                <c:pt idx="35">
                  <c:v>0.022163692151608707</c:v>
                </c:pt>
                <c:pt idx="36">
                  <c:v>0.021898651114769</c:v>
                </c:pt>
                <c:pt idx="37">
                  <c:v>0.021642418820678053</c:v>
                </c:pt>
                <c:pt idx="38">
                  <c:v>0.021394575494272754</c:v>
                </c:pt>
                <c:pt idx="39">
                  <c:v>0.02115472759190701</c:v>
                </c:pt>
                <c:pt idx="40">
                  <c:v>0.02092250578357136</c:v>
                </c:pt>
                <c:pt idx="41">
                  <c:v>0.020697563118547396</c:v>
                </c:pt>
                <c:pt idx="42">
                  <c:v>0.02047957335533222</c:v>
                </c:pt>
                <c:pt idx="43">
                  <c:v>0.020268229438922737</c:v>
                </c:pt>
                <c:pt idx="44">
                  <c:v>0.020063242110510315</c:v>
                </c:pt>
                <c:pt idx="45">
                  <c:v>0.01986433863634463</c:v>
                </c:pt>
                <c:pt idx="46">
                  <c:v>0.019671261644017793</c:v>
                </c:pt>
                <c:pt idx="47">
                  <c:v>0.019483768055724954</c:v>
                </c:pt>
                <c:pt idx="48">
                  <c:v>0.019301628109202388</c:v>
                </c:pt>
                <c:pt idx="49">
                  <c:v>0.019124624458049192</c:v>
                </c:pt>
                <c:pt idx="50">
                  <c:v>0.018952551344023436</c:v>
                </c:pt>
                <c:pt idx="51">
                  <c:v>0.01878521383468359</c:v>
                </c:pt>
                <c:pt idx="52">
                  <c:v>0.018622427120434697</c:v>
                </c:pt>
                <c:pt idx="53">
                  <c:v>0.018464015865648116</c:v>
                </c:pt>
                <c:pt idx="54">
                  <c:v>0.018309813609063533</c:v>
                </c:pt>
                <c:pt idx="55">
                  <c:v>0.018159662209160942</c:v>
                </c:pt>
                <c:pt idx="56">
                  <c:v>0.01801341133061645</c:v>
                </c:pt>
                <c:pt idx="57">
                  <c:v>0.017870917968334597</c:v>
                </c:pt>
                <c:pt idx="58">
                  <c:v>0.01773204600588817</c:v>
                </c:pt>
                <c:pt idx="59">
                  <c:v>0.017596665805498228</c:v>
                </c:pt>
                <c:pt idx="60">
                  <c:v>0.01746465382695682</c:v>
                </c:pt>
                <c:pt idx="61">
                  <c:v>0.0173358922731367</c:v>
                </c:pt>
                <c:pt idx="62">
                  <c:v>0.01721026875994879</c:v>
                </c:pt>
                <c:pt idx="63">
                  <c:v>0.017087676008802677</c:v>
                </c:pt>
                <c:pt idx="64">
                  <c:v>0.016968011559800288</c:v>
                </c:pt>
                <c:pt idx="65">
                  <c:v>0.016851177504050078</c:v>
                </c:pt>
                <c:pt idx="66">
                  <c:v>0.016737080233631043</c:v>
                </c:pt>
                <c:pt idx="67">
                  <c:v>0.01662563020786349</c:v>
                </c:pt>
                <c:pt idx="68">
                  <c:v>0.0165167417346593</c:v>
                </c:pt>
                <c:pt idx="69">
                  <c:v>0.016410332765828664</c:v>
                </c:pt>
                <c:pt idx="70">
                  <c:v>0.016306324705314904</c:v>
                </c:pt>
                <c:pt idx="71">
                  <c:v>0.016204642229414812</c:v>
                </c:pt>
                <c:pt idx="72">
                  <c:v>0.016105213118119424</c:v>
                </c:pt>
                <c:pt idx="73">
                  <c:v>0.01600796809678104</c:v>
                </c:pt>
                <c:pt idx="74">
                  <c:v>0.015912840687376237</c:v>
                </c:pt>
                <c:pt idx="75">
                  <c:v>0.015819767068693265</c:v>
                </c:pt>
                <c:pt idx="76">
                  <c:v>0.015728685944825196</c:v>
                </c:pt>
                <c:pt idx="77">
                  <c:v>0.015639538421398896</c:v>
                </c:pt>
                <c:pt idx="78">
                  <c:v>0.01555226788901406</c:v>
                </c:pt>
                <c:pt idx="79">
                  <c:v>0.015466819913406999</c:v>
                </c:pt>
                <c:pt idx="80">
                  <c:v>0.015383142131890869</c:v>
                </c:pt>
                <c:pt idx="81">
                  <c:v>0.01530118415565789</c:v>
                </c:pt>
                <c:pt idx="82">
                  <c:v>0.01522089747755998</c:v>
                </c:pt>
                <c:pt idx="83">
                  <c:v>0.01514223538501283</c:v>
                </c:pt>
                <c:pt idx="84">
                  <c:v>0.015065152877694271</c:v>
                </c:pt>
                <c:pt idx="85">
                  <c:v>0.014989606589731946</c:v>
                </c:pt>
                <c:pt idx="86">
                  <c:v>0.014915554716097094</c:v>
                </c:pt>
                <c:pt idx="87">
                  <c:v>0.014842956942941604</c:v>
                </c:pt>
                <c:pt idx="88">
                  <c:v>0.014771774381634063</c:v>
                </c:pt>
                <c:pt idx="89">
                  <c:v>0.014701969506267646</c:v>
                </c:pt>
                <c:pt idx="90">
                  <c:v>0.014633506094428539</c:v>
                </c:pt>
                <c:pt idx="91">
                  <c:v>0.014566349171028104</c:v>
                </c:pt>
                <c:pt idx="92">
                  <c:v>0.01450046495501553</c:v>
                </c:pt>
                <c:pt idx="93">
                  <c:v>0.01443582080880004</c:v>
                </c:pt>
                <c:pt idx="94">
                  <c:v>0.014372385190223314</c:v>
                </c:pt>
                <c:pt idx="95">
                  <c:v>0.014310127606933334</c:v>
                </c:pt>
                <c:pt idx="96">
                  <c:v>0.014249018573020713</c:v>
                </c:pt>
                <c:pt idx="97">
                  <c:v>0.014189029567787753</c:v>
                </c:pt>
                <c:pt idx="98">
                  <c:v>0.014130132996528755</c:v>
                </c:pt>
                <c:pt idx="99">
                  <c:v>0.014072302153208163</c:v>
                </c:pt>
                <c:pt idx="100">
                  <c:v>0.01401551118493013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3'!$A$36:$A$136</c:f>
              <c:numCache>
                <c:ptCount val="10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  <c:pt idx="85">
                  <c:v>110</c:v>
                </c:pt>
                <c:pt idx="86">
                  <c:v>111</c:v>
                </c:pt>
                <c:pt idx="87">
                  <c:v>112</c:v>
                </c:pt>
                <c:pt idx="88">
                  <c:v>113</c:v>
                </c:pt>
                <c:pt idx="89">
                  <c:v>114</c:v>
                </c:pt>
                <c:pt idx="90">
                  <c:v>115</c:v>
                </c:pt>
                <c:pt idx="91">
                  <c:v>116</c:v>
                </c:pt>
                <c:pt idx="92">
                  <c:v>117</c:v>
                </c:pt>
                <c:pt idx="93">
                  <c:v>118</c:v>
                </c:pt>
                <c:pt idx="94">
                  <c:v>119</c:v>
                </c:pt>
                <c:pt idx="95">
                  <c:v>120</c:v>
                </c:pt>
                <c:pt idx="96">
                  <c:v>121</c:v>
                </c:pt>
                <c:pt idx="97">
                  <c:v>122</c:v>
                </c:pt>
                <c:pt idx="98">
                  <c:v>123</c:v>
                </c:pt>
                <c:pt idx="99">
                  <c:v>124</c:v>
                </c:pt>
                <c:pt idx="100">
                  <c:v>125</c:v>
                </c:pt>
              </c:numCache>
            </c:numRef>
          </c:xVal>
          <c:yVal>
            <c:numRef>
              <c:f>'Sheet 3'!$J$36:$J$136</c:f>
              <c:numCache>
                <c:ptCount val="101"/>
                <c:pt idx="0">
                  <c:v>0.050829881650735965</c:v>
                </c:pt>
                <c:pt idx="1">
                  <c:v>0.04932432432736408</c:v>
                </c:pt>
                <c:pt idx="2">
                  <c:v>0.047932693185329285</c:v>
                </c:pt>
                <c:pt idx="3">
                  <c:v>0.04664277696613509</c:v>
                </c:pt>
                <c:pt idx="4">
                  <c:v>0.04544404855741608</c:v>
                </c:pt>
                <c:pt idx="5">
                  <c:v>0.044327384303217414</c:v>
                </c:pt>
                <c:pt idx="6">
                  <c:v>0.04328483764135611</c:v>
                </c:pt>
                <c:pt idx="7">
                  <c:v>0.04230945518381402</c:v>
                </c:pt>
                <c:pt idx="8">
                  <c:v>0.04139512623709479</c:v>
                </c:pt>
                <c:pt idx="9">
                  <c:v>0.040536458877845474</c:v>
                </c:pt>
                <c:pt idx="10">
                  <c:v>0.03972867727268926</c:v>
                </c:pt>
                <c:pt idx="11">
                  <c:v>0.03896753611144991</c:v>
                </c:pt>
                <c:pt idx="12">
                  <c:v>0.038249248916098384</c:v>
                </c:pt>
                <c:pt idx="13">
                  <c:v>0.03757042766936718</c:v>
                </c:pt>
                <c:pt idx="14">
                  <c:v>0.03692803173129623</c:v>
                </c:pt>
                <c:pt idx="15">
                  <c:v>0.036319324418321884</c:v>
                </c:pt>
                <c:pt idx="16">
                  <c:v>0.03574183593666919</c:v>
                </c:pt>
                <c:pt idx="17">
                  <c:v>0.035193331610996456</c:v>
                </c:pt>
                <c:pt idx="18">
                  <c:v>0.0346717845462734</c:v>
                </c:pt>
                <c:pt idx="19">
                  <c:v>0.034175352017605354</c:v>
                </c:pt>
                <c:pt idx="20">
                  <c:v>0.033702355008100156</c:v>
                </c:pt>
                <c:pt idx="21">
                  <c:v>0.03325126041572698</c:v>
                </c:pt>
                <c:pt idx="22">
                  <c:v>0.03282066553165733</c:v>
                </c:pt>
                <c:pt idx="23">
                  <c:v>0.032409284458829624</c:v>
                </c:pt>
                <c:pt idx="24">
                  <c:v>0.03201593619356208</c:v>
                </c:pt>
                <c:pt idx="25">
                  <c:v>0.03163953413738653</c:v>
                </c:pt>
                <c:pt idx="26">
                  <c:v>0.03127907684279779</c:v>
                </c:pt>
                <c:pt idx="27">
                  <c:v>0.030933639826813998</c:v>
                </c:pt>
                <c:pt idx="28">
                  <c:v>0.03060236831131578</c:v>
                </c:pt>
                <c:pt idx="29">
                  <c:v>0.03028447077002566</c:v>
                </c:pt>
                <c:pt idx="30">
                  <c:v>0.029979213179463893</c:v>
                </c:pt>
                <c:pt idx="31">
                  <c:v>0.02968591388588321</c:v>
                </c:pt>
                <c:pt idx="32">
                  <c:v>0.029403939012535293</c:v>
                </c:pt>
                <c:pt idx="33">
                  <c:v>0.02913269834205621</c:v>
                </c:pt>
                <c:pt idx="34">
                  <c:v>0.02887164161760008</c:v>
                </c:pt>
                <c:pt idx="35">
                  <c:v>0.028620255213866668</c:v>
                </c:pt>
                <c:pt idx="36">
                  <c:v>0.028378059135575506</c:v>
                </c:pt>
                <c:pt idx="37">
                  <c:v>0.028144604306416326</c:v>
                </c:pt>
                <c:pt idx="38">
                  <c:v>0.0279194701162002</c:v>
                </c:pt>
                <c:pt idx="39">
                  <c:v>0.027702262197970208</c:v>
                </c:pt>
                <c:pt idx="40">
                  <c:v>0.02749261041030635</c:v>
                </c:pt>
                <c:pt idx="41">
                  <c:v>0.027290167003061253</c:v>
                </c:pt>
                <c:pt idx="42">
                  <c:v>0.027094604947361746</c:v>
                </c:pt>
                <c:pt idx="43">
                  <c:v>0.026905616412966266</c:v>
                </c:pt>
                <c:pt idx="44">
                  <c:v>0.02672291137802852</c:v>
                </c:pt>
                <c:pt idx="45">
                  <c:v>0.026546216358026294</c:v>
                </c:pt>
                <c:pt idx="46">
                  <c:v>0.02637527324210648</c:v>
                </c:pt>
                <c:pt idx="47">
                  <c:v>0.026209838226402556</c:v>
                </c:pt>
                <c:pt idx="48">
                  <c:v>0.02604968083502552</c:v>
                </c:pt>
                <c:pt idx="49">
                  <c:v>0.025894583020434417</c:v>
                </c:pt>
                <c:pt idx="50">
                  <c:v>0.025744338335777363</c:v>
                </c:pt>
                <c:pt idx="51">
                  <c:v>0.025598751172573847</c:v>
                </c:pt>
                <c:pt idx="52">
                  <c:v>0.025457636057797852</c:v>
                </c:pt>
                <c:pt idx="53">
                  <c:v>0.025320817005030655</c:v>
                </c:pt>
                <c:pt idx="54">
                  <c:v>0.025188126914891935</c:v>
                </c:pt>
                <c:pt idx="55">
                  <c:v>0.025059407020437064</c:v>
                </c:pt>
                <c:pt idx="56">
                  <c:v>0.024934506373634334</c:v>
                </c:pt>
                <c:pt idx="57">
                  <c:v>0.024813281369414904</c:v>
                </c:pt>
                <c:pt idx="58">
                  <c:v>0.024695595304126516</c:v>
                </c:pt>
                <c:pt idx="59">
                  <c:v>0.024581317965523618</c:v>
                </c:pt>
                <c:pt idx="60">
                  <c:v>0.024470325251696547</c:v>
                </c:pt>
                <c:pt idx="61">
                  <c:v>0.024362498816584012</c:v>
                </c:pt>
                <c:pt idx="62">
                  <c:v>0.024257725739929695</c:v>
                </c:pt>
                <c:pt idx="63">
                  <c:v>0.024155898219738355</c:v>
                </c:pt>
                <c:pt idx="64">
                  <c:v>0.024056913285461487</c:v>
                </c:pt>
                <c:pt idx="65">
                  <c:v>0.02396067253030012</c:v>
                </c:pt>
                <c:pt idx="66">
                  <c:v>0.02386708186115386</c:v>
                </c:pt>
                <c:pt idx="67">
                  <c:v>0.023776051264873387</c:v>
                </c:pt>
                <c:pt idx="68">
                  <c:v>0.02368749458958903</c:v>
                </c:pt>
                <c:pt idx="69">
                  <c:v>0.023601329339992504</c:v>
                </c:pt>
                <c:pt idx="70">
                  <c:v>0.023517476485543535</c:v>
                </c:pt>
                <c:pt idx="71">
                  <c:v>0.02343586028065871</c:v>
                </c:pt>
                <c:pt idx="72">
                  <c:v>0.023356408096017658</c:v>
                </c:pt>
                <c:pt idx="73">
                  <c:v>0.023279050260192335</c:v>
                </c:pt>
                <c:pt idx="74">
                  <c:v>0.023203719910869305</c:v>
                </c:pt>
                <c:pt idx="75">
                  <c:v>0.023130352854993312</c:v>
                </c:pt>
                <c:pt idx="76">
                  <c:v>0.02305888743721377</c:v>
                </c:pt>
                <c:pt idx="77">
                  <c:v>0.02298926441606408</c:v>
                </c:pt>
                <c:pt idx="78">
                  <c:v>0.022921426847348263</c:v>
                </c:pt>
                <c:pt idx="79">
                  <c:v>0.02285531997424949</c:v>
                </c:pt>
                <c:pt idx="80">
                  <c:v>0.02279089112371241</c:v>
                </c:pt>
                <c:pt idx="81">
                  <c:v>0.02272808960868475</c:v>
                </c:pt>
                <c:pt idx="82">
                  <c:v>0.02266686663583474</c:v>
                </c:pt>
                <c:pt idx="83">
                  <c:v>0.02260717521838945</c:v>
                </c:pt>
                <c:pt idx="84">
                  <c:v>0.022548970093764914</c:v>
                </c:pt>
                <c:pt idx="85">
                  <c:v>0.022492207645683125</c:v>
                </c:pt>
                <c:pt idx="86">
                  <c:v>0.022436845830492796</c:v>
                </c:pt>
                <c:pt idx="87">
                  <c:v>0.022382844107431084</c:v>
                </c:pt>
                <c:pt idx="88">
                  <c:v>0.02233016337258203</c:v>
                </c:pt>
                <c:pt idx="89">
                  <c:v>0.022278765896304696</c:v>
                </c:pt>
                <c:pt idx="90">
                  <c:v>0.02222861526391965</c:v>
                </c:pt>
                <c:pt idx="91">
                  <c:v>0.02217967631945721</c:v>
                </c:pt>
                <c:pt idx="92">
                  <c:v>0.022131915112284083</c:v>
                </c:pt>
                <c:pt idx="93">
                  <c:v>0.022085298846437687</c:v>
                </c:pt>
                <c:pt idx="94">
                  <c:v>0.02203979583250874</c:v>
                </c:pt>
                <c:pt idx="95">
                  <c:v>0.021995375441923506</c:v>
                </c:pt>
                <c:pt idx="96">
                  <c:v>0.021952008063486732</c:v>
                </c:pt>
                <c:pt idx="97">
                  <c:v>0.021909665062055588</c:v>
                </c:pt>
                <c:pt idx="98">
                  <c:v>0.021868318739223295</c:v>
                </c:pt>
                <c:pt idx="99">
                  <c:v>0.0218279422958989</c:v>
                </c:pt>
                <c:pt idx="100">
                  <c:v>0.02178850979667704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3'!$A$36:$A$136</c:f>
              <c:numCache>
                <c:ptCount val="10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  <c:pt idx="85">
                  <c:v>110</c:v>
                </c:pt>
                <c:pt idx="86">
                  <c:v>111</c:v>
                </c:pt>
                <c:pt idx="87">
                  <c:v>112</c:v>
                </c:pt>
                <c:pt idx="88">
                  <c:v>113</c:v>
                </c:pt>
                <c:pt idx="89">
                  <c:v>114</c:v>
                </c:pt>
                <c:pt idx="90">
                  <c:v>115</c:v>
                </c:pt>
                <c:pt idx="91">
                  <c:v>116</c:v>
                </c:pt>
                <c:pt idx="92">
                  <c:v>117</c:v>
                </c:pt>
                <c:pt idx="93">
                  <c:v>118</c:v>
                </c:pt>
                <c:pt idx="94">
                  <c:v>119</c:v>
                </c:pt>
                <c:pt idx="95">
                  <c:v>120</c:v>
                </c:pt>
                <c:pt idx="96">
                  <c:v>121</c:v>
                </c:pt>
                <c:pt idx="97">
                  <c:v>122</c:v>
                </c:pt>
                <c:pt idx="98">
                  <c:v>123</c:v>
                </c:pt>
                <c:pt idx="99">
                  <c:v>124</c:v>
                </c:pt>
                <c:pt idx="100">
                  <c:v>125</c:v>
                </c:pt>
              </c:numCache>
            </c:numRef>
          </c:xVal>
          <c:yVal>
            <c:numRef>
              <c:f>'Sheet 3'!$K$36:$K$136</c:f>
              <c:numCache>
                <c:ptCount val="101"/>
                <c:pt idx="0">
                  <c:v>0.0568576540320703</c:v>
                </c:pt>
                <c:pt idx="1">
                  <c:v>0.05539204759694435</c:v>
                </c:pt>
                <c:pt idx="2">
                  <c:v>0.05404023399184935</c:v>
                </c:pt>
                <c:pt idx="3">
                  <c:v>0.052789997416494684</c:v>
                </c:pt>
                <c:pt idx="4">
                  <c:v>0.05163080627984636</c:v>
                </c:pt>
                <c:pt idx="5">
                  <c:v>0.050553532512150244</c:v>
                </c:pt>
                <c:pt idx="6">
                  <c:v>0.04955022520397791</c:v>
                </c:pt>
                <c:pt idx="7">
                  <c:v>0.04861392668824443</c:v>
                </c:pt>
                <c:pt idx="8">
                  <c:v>0.04773852206212871</c:v>
                </c:pt>
                <c:pt idx="9">
                  <c:v>0.04691861526419668</c:v>
                </c:pt>
                <c:pt idx="10">
                  <c:v>0.046149426395672606</c:v>
                </c:pt>
                <c:pt idx="11">
                  <c:v>0.045426706155038486</c:v>
                </c:pt>
                <c:pt idx="12">
                  <c:v>0.04474666414829129</c:v>
                </c:pt>
                <c:pt idx="13">
                  <c:v>0.044105908518802944</c:v>
                </c:pt>
                <c:pt idx="14">
                  <c:v>0.04350139486504658</c:v>
                </c:pt>
                <c:pt idx="15">
                  <c:v>0.0429303828208</c:v>
                </c:pt>
                <c:pt idx="16">
                  <c:v>0.04239039898958626</c:v>
                </c:pt>
                <c:pt idx="17">
                  <c:v>0.0418792051743003</c:v>
                </c:pt>
                <c:pt idx="18">
                  <c:v>0.041394771040002484</c:v>
                </c:pt>
                <c:pt idx="19">
                  <c:v>0.04093525050459188</c:v>
                </c:pt>
                <c:pt idx="20">
                  <c:v>0.040498961277455406</c:v>
                </c:pt>
                <c:pt idx="21">
                  <c:v>0.04008436706704278</c:v>
                </c:pt>
                <c:pt idx="22">
                  <c:v>0.03969006205985721</c:v>
                </c:pt>
                <c:pt idx="23">
                  <c:v>0.03931475733960383</c:v>
                </c:pt>
                <c:pt idx="24">
                  <c:v>0.03895726896932078</c:v>
                </c:pt>
                <c:pt idx="25">
                  <c:v>0.03861650750366604</c:v>
                </c:pt>
                <c:pt idx="26">
                  <c:v>0.03829146873505519</c:v>
                </c:pt>
                <c:pt idx="27">
                  <c:v>0.037981225507545985</c:v>
                </c:pt>
                <c:pt idx="28">
                  <c:v>0.03768492045743827</c:v>
                </c:pt>
                <c:pt idx="29">
                  <c:v>0.0374017595604515</c:v>
                </c:pt>
                <c:pt idx="30">
                  <c:v>0.03713100638281656</c:v>
                </c:pt>
                <c:pt idx="31">
                  <c:v>0.03687197694828542</c:v>
                </c:pt>
                <c:pt idx="32">
                  <c:v>0.03662403514541234</c:v>
                </c:pt>
                <c:pt idx="33">
                  <c:v>0.03638658860989454</c:v>
                </c:pt>
                <c:pt idx="34">
                  <c:v>0.03615908502560308</c:v>
                </c:pt>
                <c:pt idx="35">
                  <c:v>0.035941008795450174</c:v>
                </c:pt>
                <c:pt idx="36">
                  <c:v>0.03573187803964714</c:v>
                </c:pt>
                <c:pt idx="37">
                  <c:v>0.035531241884383544</c:v>
                </c:pt>
                <c:pt idx="38">
                  <c:v>0.03533867800865334</c:v>
                </c:pt>
                <c:pt idx="39">
                  <c:v>0.03515379042098806</c:v>
                </c:pt>
                <c:pt idx="40">
                  <c:v>0.03497620744133295</c:v>
                </c:pt>
                <c:pt idx="41">
                  <c:v>0.034805579866303955</c:v>
                </c:pt>
                <c:pt idx="42">
                  <c:v>0.03464157929866204</c:v>
                </c:pt>
                <c:pt idx="43">
                  <c:v>0.03448389662409612</c:v>
                </c:pt>
                <c:pt idx="44">
                  <c:v>0.034332240620366425</c:v>
                </c:pt>
                <c:pt idx="45">
                  <c:v>0.034186336685568613</c:v>
                </c:pt>
                <c:pt idx="46">
                  <c:v>0.03404592567377125</c:v>
                </c:pt>
                <c:pt idx="47">
                  <c:v>0.03391076282758417</c:v>
                </c:pt>
                <c:pt idx="48">
                  <c:v>0.03378061679836042</c:v>
                </c:pt>
                <c:pt idx="49">
                  <c:v>0.033655268745739195</c:v>
                </c:pt>
                <c:pt idx="50">
                  <c:v>0.033534511509122414</c:v>
                </c:pt>
                <c:pt idx="51">
                  <c:v>0.03341814884445704</c:v>
                </c:pt>
                <c:pt idx="52">
                  <c:v>0.03330599472038429</c:v>
                </c:pt>
                <c:pt idx="53">
                  <c:v>0.03319787266842612</c:v>
                </c:pt>
                <c:pt idx="54">
                  <c:v>0.03309361518241912</c:v>
                </c:pt>
                <c:pt idx="55">
                  <c:v>0.03299306316288526</c:v>
                </c:pt>
                <c:pt idx="56">
                  <c:v>0.03289606540245468</c:v>
                </c:pt>
                <c:pt idx="57">
                  <c:v>0.03280247810883494</c:v>
                </c:pt>
                <c:pt idx="58">
                  <c:v>0.03271216446215917</c:v>
                </c:pt>
                <c:pt idx="59">
                  <c:v>0.03262499420384733</c:v>
                </c:pt>
                <c:pt idx="60">
                  <c:v>0.03254084325438475</c:v>
                </c:pt>
                <c:pt idx="61">
                  <c:v>0.032459593357663526</c:v>
                </c:pt>
                <c:pt idx="62">
                  <c:v>0.032381131749749256</c:v>
                </c:pt>
                <c:pt idx="63">
                  <c:v>0.032305350850129734</c:v>
                </c:pt>
                <c:pt idx="64">
                  <c:v>0.03223214797367727</c:v>
                </c:pt>
                <c:pt idx="65">
                  <c:v>0.03216142506171349</c:v>
                </c:pt>
                <c:pt idx="66">
                  <c:v>0.03209308843070712</c:v>
                </c:pt>
                <c:pt idx="67">
                  <c:v>0.03202704853726345</c:v>
                </c:pt>
                <c:pt idx="68">
                  <c:v>0.031963219758179284</c:v>
                </c:pt>
                <c:pt idx="69">
                  <c:v>0.031901520184441916</c:v>
                </c:pt>
                <c:pt idx="70">
                  <c:v>0.031841871428144965</c:v>
                </c:pt>
                <c:pt idx="71">
                  <c:v>0.031784198441379904</c:v>
                </c:pt>
                <c:pt idx="72">
                  <c:v>0.031728429346239415</c:v>
                </c:pt>
                <c:pt idx="73">
                  <c:v>0.03167449527513969</c:v>
                </c:pt>
                <c:pt idx="74">
                  <c:v>0.03162233022073267</c:v>
                </c:pt>
                <c:pt idx="75">
                  <c:v>0.031571870894737675</c:v>
                </c:pt>
                <c:pt idx="76">
                  <c:v>0.031523056595075205</c:v>
                </c:pt>
                <c:pt idx="77">
                  <c:v>0.0314758290807339</c:v>
                </c:pt>
                <c:pt idx="78">
                  <c:v>0.03143013245384612</c:v>
                </c:pt>
                <c:pt idx="79">
                  <c:v>0.031385913048487916</c:v>
                </c:pt>
                <c:pt idx="80">
                  <c:v>0.03134311932575608</c:v>
                </c:pt>
                <c:pt idx="81">
                  <c:v>0.031301701774708854</c:v>
                </c:pt>
                <c:pt idx="82">
                  <c:v>0.03126161281878779</c:v>
                </c:pt>
                <c:pt idx="83">
                  <c:v>0.03122280672736653</c:v>
                </c:pt>
                <c:pt idx="84">
                  <c:v>0.031185239532098546</c:v>
                </c:pt>
                <c:pt idx="85">
                  <c:v>0.0311488689477595</c:v>
                </c:pt>
                <c:pt idx="86">
                  <c:v>0.031113654297302035</c:v>
                </c:pt>
                <c:pt idx="87">
                  <c:v>0.031079556440860922</c:v>
                </c:pt>
                <c:pt idx="88">
                  <c:v>0.03104653770846504</c:v>
                </c:pt>
                <c:pt idx="89">
                  <c:v>0.031014561836229873</c:v>
                </c:pt>
                <c:pt idx="90">
                  <c:v>0.030983593905819878</c:v>
                </c:pt>
                <c:pt idx="91">
                  <c:v>0.030953600286984614</c:v>
                </c:pt>
                <c:pt idx="92">
                  <c:v>0.030924548582986107</c:v>
                </c:pt>
                <c:pt idx="93">
                  <c:v>0.030896407578747058</c:v>
                </c:pt>
                <c:pt idx="94">
                  <c:v>0.030869147191561246</c:v>
                </c:pt>
                <c:pt idx="95">
                  <c:v>0.03084273842421777</c:v>
                </c:pt>
                <c:pt idx="96">
                  <c:v>0.030817153320400914</c:v>
                </c:pt>
                <c:pt idx="97">
                  <c:v>0.030792364922236158</c:v>
                </c:pt>
                <c:pt idx="98">
                  <c:v>0.030768347229861562</c:v>
                </c:pt>
                <c:pt idx="99">
                  <c:v>0.030745075162911348</c:v>
                </c:pt>
                <c:pt idx="100">
                  <c:v>0.03072252452380587</c:v>
                </c:pt>
              </c:numCache>
            </c:numRef>
          </c:yVal>
          <c:smooth val="0"/>
        </c:ser>
        <c:axId val="54837850"/>
        <c:axId val="23778603"/>
      </c:scatterChart>
      <c:valAx>
        <c:axId val="54837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78603"/>
        <c:crosses val="autoZero"/>
        <c:crossBetween val="midCat"/>
        <c:dispUnits/>
      </c:valAx>
      <c:valAx>
        <c:axId val="23778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growth rates, and rhs of Eq 18.8a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378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Figure 18.7 The optimising rotation at i = 0: maximising average economic yield.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4"/>
          <c:w val="0.702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'Data forFigure 18.7'!$A$8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forFigure 18.7'!$A$9:$A$118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forFigure 18.7'!$F$8</c:f>
              <c:strCache>
                <c:ptCount val="1"/>
                <c:pt idx="0">
                  <c:v>Net value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forFigure 18.7'!$F$9:$F$118</c:f>
              <c:numCache>
                <c:ptCount val="110"/>
                <c:pt idx="10">
                  <c:v>552</c:v>
                </c:pt>
                <c:pt idx="11">
                  <c:v>1350.4319999999998</c:v>
                </c:pt>
                <c:pt idx="12">
                  <c:v>2190.0160000000005</c:v>
                </c:pt>
                <c:pt idx="13">
                  <c:v>3069.9840000000004</c:v>
                </c:pt>
                <c:pt idx="14">
                  <c:v>3989.5679999999993</c:v>
                </c:pt>
                <c:pt idx="15">
                  <c:v>4948</c:v>
                </c:pt>
                <c:pt idx="16">
                  <c:v>5944.511999999999</c:v>
                </c:pt>
                <c:pt idx="17">
                  <c:v>6978.336000000001</c:v>
                </c:pt>
                <c:pt idx="18">
                  <c:v>8048.7040000000015</c:v>
                </c:pt>
                <c:pt idx="19">
                  <c:v>9154.848000000002</c:v>
                </c:pt>
                <c:pt idx="20">
                  <c:v>10296</c:v>
                </c:pt>
                <c:pt idx="21">
                  <c:v>11471.392000000003</c:v>
                </c:pt>
                <c:pt idx="22">
                  <c:v>12680.256000000001</c:v>
                </c:pt>
                <c:pt idx="23">
                  <c:v>13921.824</c:v>
                </c:pt>
                <c:pt idx="24">
                  <c:v>15195.328000000001</c:v>
                </c:pt>
                <c:pt idx="25">
                  <c:v>16500</c:v>
                </c:pt>
                <c:pt idx="26">
                  <c:v>17835.072</c:v>
                </c:pt>
                <c:pt idx="27">
                  <c:v>19199.776</c:v>
                </c:pt>
                <c:pt idx="28">
                  <c:v>20593.344</c:v>
                </c:pt>
                <c:pt idx="29">
                  <c:v>22015.007999999998</c:v>
                </c:pt>
                <c:pt idx="30">
                  <c:v>23464</c:v>
                </c:pt>
                <c:pt idx="31">
                  <c:v>24939.552000000003</c:v>
                </c:pt>
                <c:pt idx="32">
                  <c:v>26440.895999999997</c:v>
                </c:pt>
                <c:pt idx="33">
                  <c:v>27967.263999999996</c:v>
                </c:pt>
                <c:pt idx="34">
                  <c:v>29517.888000000006</c:v>
                </c:pt>
                <c:pt idx="35">
                  <c:v>31092</c:v>
                </c:pt>
                <c:pt idx="36">
                  <c:v>32688.832000000002</c:v>
                </c:pt>
                <c:pt idx="37">
                  <c:v>34307.616</c:v>
                </c:pt>
                <c:pt idx="38">
                  <c:v>35947.584</c:v>
                </c:pt>
                <c:pt idx="39">
                  <c:v>37607.968</c:v>
                </c:pt>
                <c:pt idx="40">
                  <c:v>39288</c:v>
                </c:pt>
                <c:pt idx="41">
                  <c:v>40986.912000000004</c:v>
                </c:pt>
                <c:pt idx="42">
                  <c:v>42703.936</c:v>
                </c:pt>
                <c:pt idx="43">
                  <c:v>44438.304000000004</c:v>
                </c:pt>
                <c:pt idx="44">
                  <c:v>46189.24800000001</c:v>
                </c:pt>
                <c:pt idx="45">
                  <c:v>47956</c:v>
                </c:pt>
                <c:pt idx="46">
                  <c:v>49737.792</c:v>
                </c:pt>
                <c:pt idx="47">
                  <c:v>51533.856000000014</c:v>
                </c:pt>
                <c:pt idx="48">
                  <c:v>53343.42400000001</c:v>
                </c:pt>
                <c:pt idx="49">
                  <c:v>55165.728</c:v>
                </c:pt>
                <c:pt idx="50">
                  <c:v>57000</c:v>
                </c:pt>
                <c:pt idx="51">
                  <c:v>58845.472</c:v>
                </c:pt>
                <c:pt idx="52">
                  <c:v>60701.37599999999</c:v>
                </c:pt>
                <c:pt idx="53">
                  <c:v>62566.94399999999</c:v>
                </c:pt>
                <c:pt idx="54">
                  <c:v>64441.407999999996</c:v>
                </c:pt>
                <c:pt idx="55">
                  <c:v>66324</c:v>
                </c:pt>
                <c:pt idx="56">
                  <c:v>68213.952</c:v>
                </c:pt>
                <c:pt idx="57">
                  <c:v>70110.496</c:v>
                </c:pt>
                <c:pt idx="58">
                  <c:v>72012.864</c:v>
                </c:pt>
                <c:pt idx="59">
                  <c:v>73920.288</c:v>
                </c:pt>
                <c:pt idx="60">
                  <c:v>75832</c:v>
                </c:pt>
                <c:pt idx="61">
                  <c:v>77747.232</c:v>
                </c:pt>
                <c:pt idx="62">
                  <c:v>79665.216</c:v>
                </c:pt>
                <c:pt idx="63">
                  <c:v>81585.184</c:v>
                </c:pt>
                <c:pt idx="64">
                  <c:v>83506.368</c:v>
                </c:pt>
                <c:pt idx="65">
                  <c:v>85428</c:v>
                </c:pt>
                <c:pt idx="66">
                  <c:v>87349.312</c:v>
                </c:pt>
                <c:pt idx="67">
                  <c:v>89269.53600000001</c:v>
                </c:pt>
                <c:pt idx="68">
                  <c:v>91187.90400000001</c:v>
                </c:pt>
                <c:pt idx="69">
                  <c:v>93103.64799999999</c:v>
                </c:pt>
                <c:pt idx="70">
                  <c:v>95016</c:v>
                </c:pt>
                <c:pt idx="71">
                  <c:v>96924.19199999998</c:v>
                </c:pt>
                <c:pt idx="72">
                  <c:v>98827.456</c:v>
                </c:pt>
                <c:pt idx="73">
                  <c:v>100725.024</c:v>
                </c:pt>
                <c:pt idx="74">
                  <c:v>102616.12800000003</c:v>
                </c:pt>
                <c:pt idx="75">
                  <c:v>104500</c:v>
                </c:pt>
                <c:pt idx="76">
                  <c:v>106375.87200000002</c:v>
                </c:pt>
                <c:pt idx="77">
                  <c:v>108242.97600000001</c:v>
                </c:pt>
                <c:pt idx="78">
                  <c:v>110100.54400000001</c:v>
                </c:pt>
                <c:pt idx="79">
                  <c:v>111947.80800000002</c:v>
                </c:pt>
                <c:pt idx="80">
                  <c:v>113784</c:v>
                </c:pt>
                <c:pt idx="81">
                  <c:v>115608.35200000001</c:v>
                </c:pt>
                <c:pt idx="82">
                  <c:v>117420.096</c:v>
                </c:pt>
                <c:pt idx="83">
                  <c:v>119218.464</c:v>
                </c:pt>
                <c:pt idx="84">
                  <c:v>121002.68800000001</c:v>
                </c:pt>
                <c:pt idx="85">
                  <c:v>122772</c:v>
                </c:pt>
                <c:pt idx="86">
                  <c:v>124525.63200000001</c:v>
                </c:pt>
                <c:pt idx="87">
                  <c:v>126262.81599999999</c:v>
                </c:pt>
                <c:pt idx="88">
                  <c:v>127982.78400000001</c:v>
                </c:pt>
                <c:pt idx="89">
                  <c:v>129684.76800000001</c:v>
                </c:pt>
                <c:pt idx="90">
                  <c:v>131368</c:v>
                </c:pt>
                <c:pt idx="91">
                  <c:v>133031.712</c:v>
                </c:pt>
                <c:pt idx="92">
                  <c:v>134675.136</c:v>
                </c:pt>
                <c:pt idx="93">
                  <c:v>136297.50400000002</c:v>
                </c:pt>
                <c:pt idx="94">
                  <c:v>137898.048</c:v>
                </c:pt>
                <c:pt idx="95">
                  <c:v>139476</c:v>
                </c:pt>
                <c:pt idx="96">
                  <c:v>141030.592</c:v>
                </c:pt>
                <c:pt idx="97">
                  <c:v>142561.056</c:v>
                </c:pt>
                <c:pt idx="98">
                  <c:v>144066.624</c:v>
                </c:pt>
                <c:pt idx="99">
                  <c:v>145546.52800000005</c:v>
                </c:pt>
                <c:pt idx="100">
                  <c:v>147000</c:v>
                </c:pt>
                <c:pt idx="101">
                  <c:v>148426.27200000006</c:v>
                </c:pt>
                <c:pt idx="102">
                  <c:v>149824.576</c:v>
                </c:pt>
                <c:pt idx="103">
                  <c:v>151194.144</c:v>
                </c:pt>
                <c:pt idx="104">
                  <c:v>152534.20799999998</c:v>
                </c:pt>
                <c:pt idx="105">
                  <c:v>153844</c:v>
                </c:pt>
                <c:pt idx="106">
                  <c:v>155122.75199999998</c:v>
                </c:pt>
                <c:pt idx="107">
                  <c:v>156369.696</c:v>
                </c:pt>
                <c:pt idx="108">
                  <c:v>157584.064</c:v>
                </c:pt>
                <c:pt idx="109">
                  <c:v>158765.088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'Data forFigure 18.7'!$G$8</c:f>
              <c:strCache>
                <c:ptCount val="1"/>
                <c:pt idx="0">
                  <c:v>Ray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forFigure 18.7'!$G$9:$G$118</c:f>
              <c:numCache>
                <c:ptCount val="110"/>
                <c:pt idx="1">
                  <c:v>1470.1669696969698</c:v>
                </c:pt>
                <c:pt idx="2">
                  <c:v>2940.3339393939395</c:v>
                </c:pt>
                <c:pt idx="3">
                  <c:v>4410.50090909091</c:v>
                </c:pt>
                <c:pt idx="4">
                  <c:v>5880.667878787879</c:v>
                </c:pt>
                <c:pt idx="5">
                  <c:v>7350.834848484848</c:v>
                </c:pt>
                <c:pt idx="6">
                  <c:v>8821.00181818182</c:v>
                </c:pt>
                <c:pt idx="7">
                  <c:v>10291.168787878789</c:v>
                </c:pt>
                <c:pt idx="8">
                  <c:v>11761.335757575758</c:v>
                </c:pt>
                <c:pt idx="9">
                  <c:v>13231.502727272727</c:v>
                </c:pt>
                <c:pt idx="10">
                  <c:v>14701.669696969697</c:v>
                </c:pt>
                <c:pt idx="11">
                  <c:v>16171.836666666668</c:v>
                </c:pt>
                <c:pt idx="12">
                  <c:v>17642.00363636364</c:v>
                </c:pt>
                <c:pt idx="13">
                  <c:v>19112.17060606061</c:v>
                </c:pt>
                <c:pt idx="14">
                  <c:v>20582.337575757578</c:v>
                </c:pt>
                <c:pt idx="15">
                  <c:v>22052.504545454547</c:v>
                </c:pt>
                <c:pt idx="16">
                  <c:v>23522.671515151516</c:v>
                </c:pt>
                <c:pt idx="17">
                  <c:v>24992.838484848486</c:v>
                </c:pt>
                <c:pt idx="18">
                  <c:v>26463.005454545455</c:v>
                </c:pt>
                <c:pt idx="19">
                  <c:v>27933.172424242424</c:v>
                </c:pt>
                <c:pt idx="20">
                  <c:v>29403.339393939394</c:v>
                </c:pt>
                <c:pt idx="21">
                  <c:v>30873.506363636367</c:v>
                </c:pt>
                <c:pt idx="22">
                  <c:v>32343.673333333336</c:v>
                </c:pt>
                <c:pt idx="23">
                  <c:v>33813.8403030303</c:v>
                </c:pt>
                <c:pt idx="24">
                  <c:v>35284.00727272728</c:v>
                </c:pt>
                <c:pt idx="25">
                  <c:v>36754.17424242425</c:v>
                </c:pt>
                <c:pt idx="26">
                  <c:v>38224.34121212122</c:v>
                </c:pt>
                <c:pt idx="27">
                  <c:v>39694.508181818186</c:v>
                </c:pt>
                <c:pt idx="28">
                  <c:v>41164.675151515155</c:v>
                </c:pt>
                <c:pt idx="29">
                  <c:v>42634.842121212125</c:v>
                </c:pt>
                <c:pt idx="30">
                  <c:v>44105.009090909094</c:v>
                </c:pt>
                <c:pt idx="31">
                  <c:v>45575.17606060606</c:v>
                </c:pt>
                <c:pt idx="32">
                  <c:v>47045.34303030303</c:v>
                </c:pt>
                <c:pt idx="33">
                  <c:v>48515.51</c:v>
                </c:pt>
                <c:pt idx="34">
                  <c:v>49985.67696969697</c:v>
                </c:pt>
                <c:pt idx="35">
                  <c:v>51455.84393939394</c:v>
                </c:pt>
                <c:pt idx="36">
                  <c:v>52926.01090909091</c:v>
                </c:pt>
                <c:pt idx="37">
                  <c:v>54396.17787878788</c:v>
                </c:pt>
                <c:pt idx="38">
                  <c:v>55866.34484848485</c:v>
                </c:pt>
                <c:pt idx="39">
                  <c:v>57336.51181818182</c:v>
                </c:pt>
                <c:pt idx="40">
                  <c:v>58806.67878787879</c:v>
                </c:pt>
                <c:pt idx="41">
                  <c:v>60276.845757575764</c:v>
                </c:pt>
                <c:pt idx="42">
                  <c:v>61747.01272727273</c:v>
                </c:pt>
                <c:pt idx="43">
                  <c:v>63217.1796969697</c:v>
                </c:pt>
                <c:pt idx="44">
                  <c:v>64687.34666666667</c:v>
                </c:pt>
                <c:pt idx="45">
                  <c:v>66157.51363636364</c:v>
                </c:pt>
                <c:pt idx="46">
                  <c:v>67627.6806060606</c:v>
                </c:pt>
                <c:pt idx="47">
                  <c:v>69097.84757575758</c:v>
                </c:pt>
                <c:pt idx="48">
                  <c:v>70568.01454545456</c:v>
                </c:pt>
                <c:pt idx="49">
                  <c:v>72038.18151515152</c:v>
                </c:pt>
                <c:pt idx="50">
                  <c:v>73508.3484848485</c:v>
                </c:pt>
                <c:pt idx="51">
                  <c:v>74978.51545454546</c:v>
                </c:pt>
                <c:pt idx="52">
                  <c:v>76448.68242424243</c:v>
                </c:pt>
                <c:pt idx="53">
                  <c:v>77918.8493939394</c:v>
                </c:pt>
                <c:pt idx="54">
                  <c:v>79389.01636363637</c:v>
                </c:pt>
                <c:pt idx="55">
                  <c:v>80859.18333333333</c:v>
                </c:pt>
                <c:pt idx="56">
                  <c:v>82329.35030303031</c:v>
                </c:pt>
                <c:pt idx="57">
                  <c:v>83799.51727272727</c:v>
                </c:pt>
                <c:pt idx="58">
                  <c:v>85269.68424242425</c:v>
                </c:pt>
                <c:pt idx="59">
                  <c:v>86739.85121212121</c:v>
                </c:pt>
                <c:pt idx="60">
                  <c:v>88210.01818181819</c:v>
                </c:pt>
                <c:pt idx="61">
                  <c:v>89680.18515151515</c:v>
                </c:pt>
                <c:pt idx="62">
                  <c:v>91150.35212121213</c:v>
                </c:pt>
                <c:pt idx="63">
                  <c:v>92620.51909090909</c:v>
                </c:pt>
                <c:pt idx="64">
                  <c:v>94090.68606060607</c:v>
                </c:pt>
                <c:pt idx="65">
                  <c:v>95560.85303030304</c:v>
                </c:pt>
                <c:pt idx="66">
                  <c:v>97031.02</c:v>
                </c:pt>
                <c:pt idx="67">
                  <c:v>98501.18696969698</c:v>
                </c:pt>
                <c:pt idx="68">
                  <c:v>99971.35393939394</c:v>
                </c:pt>
                <c:pt idx="69">
                  <c:v>101441.52090909092</c:v>
                </c:pt>
                <c:pt idx="70">
                  <c:v>102911.68787878788</c:v>
                </c:pt>
                <c:pt idx="71">
                  <c:v>104381.85484848486</c:v>
                </c:pt>
                <c:pt idx="72">
                  <c:v>105852.02181818182</c:v>
                </c:pt>
                <c:pt idx="73">
                  <c:v>107322.1887878788</c:v>
                </c:pt>
                <c:pt idx="74">
                  <c:v>108792.35575757576</c:v>
                </c:pt>
                <c:pt idx="75">
                  <c:v>110262.52272727274</c:v>
                </c:pt>
                <c:pt idx="76">
                  <c:v>111732.6896969697</c:v>
                </c:pt>
                <c:pt idx="77">
                  <c:v>113202.85666666667</c:v>
                </c:pt>
                <c:pt idx="78">
                  <c:v>114673.02363636364</c:v>
                </c:pt>
                <c:pt idx="79">
                  <c:v>116143.19060606061</c:v>
                </c:pt>
                <c:pt idx="80">
                  <c:v>117613.35757575757</c:v>
                </c:pt>
                <c:pt idx="81">
                  <c:v>119083.52454545455</c:v>
                </c:pt>
                <c:pt idx="82">
                  <c:v>120553.69151515153</c:v>
                </c:pt>
                <c:pt idx="83">
                  <c:v>122023.85848484849</c:v>
                </c:pt>
                <c:pt idx="84">
                  <c:v>123494.02545454547</c:v>
                </c:pt>
                <c:pt idx="85">
                  <c:v>124964.19242424243</c:v>
                </c:pt>
                <c:pt idx="86">
                  <c:v>126434.3593939394</c:v>
                </c:pt>
                <c:pt idx="87">
                  <c:v>127904.52636363637</c:v>
                </c:pt>
                <c:pt idx="88">
                  <c:v>129374.69333333334</c:v>
                </c:pt>
                <c:pt idx="89">
                  <c:v>130844.8603030303</c:v>
                </c:pt>
                <c:pt idx="90">
                  <c:v>132315.02727272728</c:v>
                </c:pt>
                <c:pt idx="91">
                  <c:v>133785.19424242424</c:v>
                </c:pt>
                <c:pt idx="92">
                  <c:v>135255.3612121212</c:v>
                </c:pt>
                <c:pt idx="93">
                  <c:v>136725.5281818182</c:v>
                </c:pt>
                <c:pt idx="94">
                  <c:v>138195.69515151516</c:v>
                </c:pt>
                <c:pt idx="95">
                  <c:v>139665.86212121212</c:v>
                </c:pt>
                <c:pt idx="96">
                  <c:v>141136.0290909091</c:v>
                </c:pt>
                <c:pt idx="97">
                  <c:v>142606.19606060607</c:v>
                </c:pt>
                <c:pt idx="98">
                  <c:v>144076.36303030304</c:v>
                </c:pt>
                <c:pt idx="99">
                  <c:v>145546.53</c:v>
                </c:pt>
                <c:pt idx="100">
                  <c:v>147016.696969697</c:v>
                </c:pt>
                <c:pt idx="101">
                  <c:v>148486.86393939395</c:v>
                </c:pt>
                <c:pt idx="102">
                  <c:v>149957.0309090909</c:v>
                </c:pt>
                <c:pt idx="103">
                  <c:v>151427.19787878788</c:v>
                </c:pt>
                <c:pt idx="104">
                  <c:v>152897.36484848487</c:v>
                </c:pt>
                <c:pt idx="105">
                  <c:v>154367.53181818183</c:v>
                </c:pt>
                <c:pt idx="106">
                  <c:v>155837.6987878788</c:v>
                </c:pt>
                <c:pt idx="107">
                  <c:v>157307.86575757575</c:v>
                </c:pt>
                <c:pt idx="108">
                  <c:v>158778.03272727274</c:v>
                </c:pt>
                <c:pt idx="109">
                  <c:v>160248.1996969697</c:v>
                </c:pt>
              </c:numCache>
            </c:numRef>
          </c:val>
          <c:smooth val="1"/>
        </c:ser>
        <c:axId val="12680836"/>
        <c:axId val="47018661"/>
      </c:lineChart>
      <c:catAx>
        <c:axId val="1268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18661"/>
        <c:crosses val="autoZero"/>
        <c:auto val="1"/>
        <c:lblOffset val="100"/>
        <c:noMultiLvlLbl val="0"/>
      </c:catAx>
      <c:valAx>
        <c:axId val="47018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pS-k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80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Present values of different rotation lengths in an infinite rotation model.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8"/>
          <c:w val="0.859"/>
          <c:h val="0.83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 4'!$D$18:$D$69</c:f>
              <c:numCache>
                <c:ptCount val="52"/>
                <c:pt idx="0">
                  <c:v>-2127.540793637762</c:v>
                </c:pt>
                <c:pt idx="1">
                  <c:v>-782.6080146112002</c:v>
                </c:pt>
                <c:pt idx="2">
                  <c:v>351.3265790488339</c:v>
                </c:pt>
                <c:pt idx="3">
                  <c:v>1316.4805233450763</c:v>
                </c:pt>
                <c:pt idx="4">
                  <c:v>2143.9608434548245</c:v>
                </c:pt>
                <c:pt idx="5">
                  <c:v>2857.232799755883</c:v>
                </c:pt>
                <c:pt idx="6">
                  <c:v>3474.3643728196016</c:v>
                </c:pt>
                <c:pt idx="7">
                  <c:v>4009.522590768846</c:v>
                </c:pt>
                <c:pt idx="8">
                  <c:v>4473.9973377965325</c:v>
                </c:pt>
                <c:pt idx="9">
                  <c:v>4876.91802710627</c:v>
                </c:pt>
                <c:pt idx="10">
                  <c:v>5225.765518372231</c:v>
                </c:pt>
                <c:pt idx="11">
                  <c:v>5526.7444306704365</c:v>
                </c:pt>
                <c:pt idx="12">
                  <c:v>5785.058340613003</c:v>
                </c:pt>
                <c:pt idx="13">
                  <c:v>6005.116192152125</c:v>
                </c:pt>
                <c:pt idx="14">
                  <c:v>6190.689180029294</c:v>
                </c:pt>
                <c:pt idx="15">
                  <c:v>6345.031442060886</c:v>
                </c:pt>
                <c:pt idx="16">
                  <c:v>6470.973944260196</c:v>
                </c:pt>
                <c:pt idx="17">
                  <c:v>6570.998261629128</c:v>
                </c:pt>
                <c:pt idx="18">
                  <c:v>6647.29510837103</c:v>
                </c:pt>
                <c:pt idx="19">
                  <c:v>6701.811176917538</c:v>
                </c:pt>
                <c:pt idx="20">
                  <c:v>6736.286926584265</c:v>
                </c:pt>
                <c:pt idx="21">
                  <c:v>6752.287302441347</c:v>
                </c:pt>
                <c:pt idx="22">
                  <c:v>6751.226884817035</c:v>
                </c:pt>
                <c:pt idx="23">
                  <c:v>6734.39061678785</c:v>
                </c:pt>
                <c:pt idx="24">
                  <c:v>6702.950994730753</c:v>
                </c:pt>
                <c:pt idx="25">
                  <c:v>6657.982410304125</c:v>
                </c:pt>
                <c:pt idx="26">
                  <c:v>6600.473183362777</c:v>
                </c:pt>
                <c:pt idx="27">
                  <c:v>6531.335711707083</c:v>
                </c:pt>
                <c:pt idx="28">
                  <c:v>6451.4150761771925</c:v>
                </c:pt>
                <c:pt idx="29">
                  <c:v>6361.496371876263</c:v>
                </c:pt>
                <c:pt idx="30">
                  <c:v>6262.31098344639</c:v>
                </c:pt>
                <c:pt idx="31">
                  <c:v>6154.541980787514</c:v>
                </c:pt>
                <c:pt idx="32">
                  <c:v>6038.828778768915</c:v>
                </c:pt>
                <c:pt idx="33">
                  <c:v>5915.771178359702</c:v>
                </c:pt>
                <c:pt idx="34">
                  <c:v>5785.932885705858</c:v>
                </c:pt>
                <c:pt idx="35">
                  <c:v>5649.844588871511</c:v>
                </c:pt>
                <c:pt idx="36">
                  <c:v>5508.006658371131</c:v>
                </c:pt>
                <c:pt idx="37">
                  <c:v>5360.891526576511</c:v>
                </c:pt>
                <c:pt idx="38">
                  <c:v>5208.945792068378</c:v>
                </c:pt>
                <c:pt idx="39">
                  <c:v>5052.592087610388</c:v>
                </c:pt>
                <c:pt idx="40">
                  <c:v>4892.2307443366</c:v>
                </c:pt>
                <c:pt idx="41">
                  <c:v>4728.241279709729</c:v>
                </c:pt>
                <c:pt idx="42">
                  <c:v>4560.983732629328</c:v>
                </c:pt>
                <c:pt idx="43">
                  <c:v>4390.799865587015</c:v>
                </c:pt>
                <c:pt idx="44">
                  <c:v>4218.014250854204</c:v>
                </c:pt>
                <c:pt idx="45">
                  <c:v>4042.935255244032</c:v>
                </c:pt>
                <c:pt idx="46">
                  <c:v>3865.8559359319693</c:v>
                </c:pt>
                <c:pt idx="47">
                  <c:v>3687.054858081521</c:v>
                </c:pt>
                <c:pt idx="48">
                  <c:v>3506.7968435490925</c:v>
                </c:pt>
                <c:pt idx="49">
                  <c:v>3325.3336586908504</c:v>
                </c:pt>
                <c:pt idx="50">
                  <c:v>3142.9046482281105</c:v>
                </c:pt>
                <c:pt idx="51">
                  <c:v>2959.737321216729</c:v>
                </c:pt>
              </c:numCache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 4'!$E$18:$E$69</c:f>
              <c:numCache>
                <c:ptCount val="52"/>
                <c:pt idx="0">
                  <c:v>-8000.500333900432</c:v>
                </c:pt>
                <c:pt idx="1">
                  <c:v>-6691.092216168858</c:v>
                </c:pt>
                <c:pt idx="2">
                  <c:v>-5586.396776531045</c:v>
                </c:pt>
                <c:pt idx="3">
                  <c:v>-4644.418256474801</c:v>
                </c:pt>
                <c:pt idx="4">
                  <c:v>-3834.2674732047244</c:v>
                </c:pt>
                <c:pt idx="5">
                  <c:v>-3132.693070990785</c:v>
                </c:pt>
                <c:pt idx="6">
                  <c:v>-2521.8370353840287</c:v>
                </c:pt>
                <c:pt idx="7">
                  <c:v>-1987.7383668940904</c:v>
                </c:pt>
                <c:pt idx="8">
                  <c:v>-1519.309275323456</c:v>
                </c:pt>
                <c:pt idx="9">
                  <c:v>-1107.6185114852146</c:v>
                </c:pt>
                <c:pt idx="10">
                  <c:v>-745.3794561934973</c:v>
                </c:pt>
                <c:pt idx="11">
                  <c:v>-426.5778155586147</c:v>
                </c:pt>
                <c:pt idx="12">
                  <c:v>-146.1964328375569</c:v>
                </c:pt>
                <c:pt idx="13">
                  <c:v>99.99110964664936</c:v>
                </c:pt>
                <c:pt idx="14">
                  <c:v>315.57736051391373</c:v>
                </c:pt>
                <c:pt idx="15">
                  <c:v>503.6416764790311</c:v>
                </c:pt>
                <c:pt idx="16">
                  <c:v>666.8440906720365</c:v>
                </c:pt>
                <c:pt idx="17">
                  <c:v>807.4990749872856</c:v>
                </c:pt>
                <c:pt idx="18">
                  <c:v>927.6340502414959</c:v>
                </c:pt>
                <c:pt idx="19">
                  <c:v>1029.036203564071</c:v>
                </c:pt>
                <c:pt idx="20">
                  <c:v>1113.2902538665467</c:v>
                </c:pt>
                <c:pt idx="21">
                  <c:v>1181.8091460105643</c:v>
                </c:pt>
                <c:pt idx="22">
                  <c:v>1235.859174127603</c:v>
                </c:pt>
                <c:pt idx="23">
                  <c:v>1276.5806814801135</c:v>
                </c:pt>
                <c:pt idx="24">
                  <c:v>1305.0052219771824</c:v>
                </c:pt>
                <c:pt idx="25">
                  <c:v>1322.069871750173</c:v>
                </c:pt>
                <c:pt idx="26">
                  <c:v>1328.6292303335297</c:v>
                </c:pt>
                <c:pt idx="27">
                  <c:v>1325.4655373917412</c:v>
                </c:pt>
                <c:pt idx="28">
                  <c:v>1313.2972435453328</c:v>
                </c:pt>
                <c:pt idx="29">
                  <c:v>1292.7863061226647</c:v>
                </c:pt>
                <c:pt idx="30">
                  <c:v>1264.5444278048526</c:v>
                </c:pt>
                <c:pt idx="31">
                  <c:v>1229.1384145984273</c:v>
                </c:pt>
                <c:pt idx="32">
                  <c:v>1187.094796730416</c:v>
                </c:pt>
                <c:pt idx="33">
                  <c:v>1138.9038299378205</c:v>
                </c:pt>
                <c:pt idx="34">
                  <c:v>1085.0229737251982</c:v>
                </c:pt>
                <c:pt idx="35">
                  <c:v>1025.8799263545218</c:v>
                </c:pt>
                <c:pt idx="36">
                  <c:v>961.8752827408808</c:v>
                </c:pt>
                <c:pt idx="37">
                  <c:v>893.38487038508</c:v>
                </c:pt>
                <c:pt idx="38">
                  <c:v>820.7618094601867</c:v>
                </c:pt>
                <c:pt idx="39">
                  <c:v>744.3383357773646</c:v>
                </c:pt>
                <c:pt idx="40">
                  <c:v>664.4274192694253</c:v>
                </c:pt>
                <c:pt idx="41">
                  <c:v>581.3242055969569</c:v>
                </c:pt>
                <c:pt idx="42">
                  <c:v>495.3073043034378</c:v>
                </c:pt>
                <c:pt idx="43">
                  <c:v>406.6399434636669</c:v>
                </c:pt>
                <c:pt idx="44">
                  <c:v>315.5710078578433</c:v>
                </c:pt>
                <c:pt idx="45">
                  <c:v>222.3359752596808</c:v>
                </c:pt>
                <c:pt idx="46">
                  <c:v>127.15776336920986</c:v>
                </c:pt>
                <c:pt idx="47">
                  <c:v>30.24749818254219</c:v>
                </c:pt>
                <c:pt idx="48">
                  <c:v>-68.19478688200961</c:v>
                </c:pt>
                <c:pt idx="49">
                  <c:v>-167.97951303385435</c:v>
                </c:pt>
                <c:pt idx="50">
                  <c:v>-268.92697233537797</c:v>
                </c:pt>
                <c:pt idx="51">
                  <c:v>-370.8667920135159</c:v>
                </c:pt>
              </c:numCache>
            </c:numRef>
          </c:val>
          <c:smooth val="1"/>
        </c:ser>
        <c:axId val="20514766"/>
        <c:axId val="50415167"/>
      </c:lineChart>
      <c:catAx>
        <c:axId val="20514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 of roatation,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415167"/>
        <c:crosses val="autoZero"/>
        <c:auto val="0"/>
        <c:lblOffset val="100"/>
        <c:noMultiLvlLbl val="0"/>
      </c:catAx>
      <c:valAx>
        <c:axId val="50415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51476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Incremental change in value and costs with rotation stand age.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75"/>
          <c:w val="0.866"/>
          <c:h val="0.83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18.5'!$A$12:$A$78</c:f>
              <c:numCache>
                <c:ptCount val="6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</c:numCache>
            </c:numRef>
          </c:cat>
          <c:val>
            <c:numRef>
              <c:f>'Data for Figure 18.5'!$G$12:$G$78</c:f>
              <c:numCache>
                <c:ptCount val="67"/>
                <c:pt idx="0">
                  <c:v>570.6160400000001</c:v>
                </c:pt>
                <c:pt idx="1">
                  <c:v>578.48612</c:v>
                </c:pt>
                <c:pt idx="2">
                  <c:v>587.31748</c:v>
                </c:pt>
                <c:pt idx="3">
                  <c:v>597.0947600000001</c:v>
                </c:pt>
                <c:pt idx="4">
                  <c:v>607.8026000000001</c:v>
                </c:pt>
                <c:pt idx="5">
                  <c:v>619.42564</c:v>
                </c:pt>
                <c:pt idx="6">
                  <c:v>631.94852</c:v>
                </c:pt>
                <c:pt idx="7">
                  <c:v>645.3558800000001</c:v>
                </c:pt>
                <c:pt idx="8">
                  <c:v>659.6323600000001</c:v>
                </c:pt>
                <c:pt idx="9">
                  <c:v>674.7626</c:v>
                </c:pt>
                <c:pt idx="10">
                  <c:v>690.7312400000001</c:v>
                </c:pt>
                <c:pt idx="11">
                  <c:v>707.5229200000001</c:v>
                </c:pt>
                <c:pt idx="12">
                  <c:v>725.12228</c:v>
                </c:pt>
                <c:pt idx="13">
                  <c:v>743.51396</c:v>
                </c:pt>
                <c:pt idx="14">
                  <c:v>762.6826000000001</c:v>
                </c:pt>
                <c:pt idx="15">
                  <c:v>782.61284</c:v>
                </c:pt>
                <c:pt idx="16">
                  <c:v>803.2893200000001</c:v>
                </c:pt>
                <c:pt idx="17">
                  <c:v>824.69668</c:v>
                </c:pt>
                <c:pt idx="18">
                  <c:v>846.8195600000001</c:v>
                </c:pt>
                <c:pt idx="19">
                  <c:v>869.6426000000001</c:v>
                </c:pt>
                <c:pt idx="20">
                  <c:v>893.1504400000001</c:v>
                </c:pt>
                <c:pt idx="21">
                  <c:v>917.3277200000001</c:v>
                </c:pt>
                <c:pt idx="22">
                  <c:v>942.1590800000001</c:v>
                </c:pt>
                <c:pt idx="23">
                  <c:v>967.6291600000001</c:v>
                </c:pt>
                <c:pt idx="24">
                  <c:v>993.7226</c:v>
                </c:pt>
                <c:pt idx="25">
                  <c:v>1020.4240400000001</c:v>
                </c:pt>
                <c:pt idx="26">
                  <c:v>1047.71812</c:v>
                </c:pt>
                <c:pt idx="27">
                  <c:v>1075.58948</c:v>
                </c:pt>
                <c:pt idx="28">
                  <c:v>1104.02276</c:v>
                </c:pt>
                <c:pt idx="29">
                  <c:v>1133.0026</c:v>
                </c:pt>
                <c:pt idx="30">
                  <c:v>1162.5136400000001</c:v>
                </c:pt>
                <c:pt idx="31">
                  <c:v>1192.54052</c:v>
                </c:pt>
                <c:pt idx="32">
                  <c:v>1223.06788</c:v>
                </c:pt>
                <c:pt idx="33">
                  <c:v>1254.0803600000002</c:v>
                </c:pt>
                <c:pt idx="34">
                  <c:v>1285.5626000000002</c:v>
                </c:pt>
                <c:pt idx="35">
                  <c:v>1317.49924</c:v>
                </c:pt>
                <c:pt idx="36">
                  <c:v>1349.8749200000002</c:v>
                </c:pt>
                <c:pt idx="37">
                  <c:v>1382.6742800000002</c:v>
                </c:pt>
                <c:pt idx="38">
                  <c:v>1415.8819600000002</c:v>
                </c:pt>
                <c:pt idx="39">
                  <c:v>1449.4826</c:v>
                </c:pt>
                <c:pt idx="40">
                  <c:v>1483.4608400000002</c:v>
                </c:pt>
                <c:pt idx="41">
                  <c:v>1517.80132</c:v>
                </c:pt>
                <c:pt idx="42">
                  <c:v>1552.4886800000002</c:v>
                </c:pt>
                <c:pt idx="43">
                  <c:v>1587.5075600000002</c:v>
                </c:pt>
                <c:pt idx="44">
                  <c:v>1622.8426000000002</c:v>
                </c:pt>
                <c:pt idx="45">
                  <c:v>1658.47844</c:v>
                </c:pt>
                <c:pt idx="46">
                  <c:v>1694.3997200000003</c:v>
                </c:pt>
                <c:pt idx="47">
                  <c:v>1730.5910800000004</c:v>
                </c:pt>
                <c:pt idx="48">
                  <c:v>1767.03716</c:v>
                </c:pt>
                <c:pt idx="49">
                  <c:v>1803.7226</c:v>
                </c:pt>
                <c:pt idx="50">
                  <c:v>1840.6320400000002</c:v>
                </c:pt>
                <c:pt idx="51">
                  <c:v>1877.75012</c:v>
                </c:pt>
                <c:pt idx="52">
                  <c:v>1915.0614799999998</c:v>
                </c:pt>
                <c:pt idx="53">
                  <c:v>1952.55076</c:v>
                </c:pt>
                <c:pt idx="54">
                  <c:v>1990.2026</c:v>
                </c:pt>
                <c:pt idx="55">
                  <c:v>2028.0016400000002</c:v>
                </c:pt>
                <c:pt idx="56">
                  <c:v>2065.9325200000003</c:v>
                </c:pt>
                <c:pt idx="57">
                  <c:v>2103.97988</c:v>
                </c:pt>
                <c:pt idx="58">
                  <c:v>2142.12836</c:v>
                </c:pt>
                <c:pt idx="59">
                  <c:v>2180.3626000000004</c:v>
                </c:pt>
                <c:pt idx="60">
                  <c:v>2218.66724</c:v>
                </c:pt>
                <c:pt idx="61">
                  <c:v>2257.0269200000002</c:v>
                </c:pt>
                <c:pt idx="62">
                  <c:v>2295.4262799999997</c:v>
                </c:pt>
                <c:pt idx="63">
                  <c:v>2333.8499600000005</c:v>
                </c:pt>
                <c:pt idx="64">
                  <c:v>2372.2826</c:v>
                </c:pt>
                <c:pt idx="65">
                  <c:v>2410.7088400000002</c:v>
                </c:pt>
                <c:pt idx="66">
                  <c:v>2449.1133200000004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18.5'!$A$12:$A$78</c:f>
              <c:numCache>
                <c:ptCount val="6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</c:numCache>
            </c:numRef>
          </c:cat>
          <c:val>
            <c:numRef>
              <c:f>'Data for Figure 18.5'!$H$12:$H$78</c:f>
              <c:numCache>
                <c:ptCount val="67"/>
                <c:pt idx="0">
                  <c:v>369.216</c:v>
                </c:pt>
                <c:pt idx="1">
                  <c:v>417.664</c:v>
                </c:pt>
                <c:pt idx="2">
                  <c:v>465.344</c:v>
                </c:pt>
                <c:pt idx="3">
                  <c:v>512.256</c:v>
                </c:pt>
                <c:pt idx="4">
                  <c:v>558.4</c:v>
                </c:pt>
                <c:pt idx="5">
                  <c:v>603.7760000000001</c:v>
                </c:pt>
                <c:pt idx="6">
                  <c:v>648.384</c:v>
                </c:pt>
                <c:pt idx="7">
                  <c:v>692.2239999999999</c:v>
                </c:pt>
                <c:pt idx="8">
                  <c:v>735.296</c:v>
                </c:pt>
                <c:pt idx="9">
                  <c:v>777.6</c:v>
                </c:pt>
                <c:pt idx="10">
                  <c:v>819.136</c:v>
                </c:pt>
                <c:pt idx="11">
                  <c:v>859.904</c:v>
                </c:pt>
                <c:pt idx="12">
                  <c:v>899.9040000000001</c:v>
                </c:pt>
                <c:pt idx="13">
                  <c:v>939.136</c:v>
                </c:pt>
                <c:pt idx="14">
                  <c:v>977.6</c:v>
                </c:pt>
                <c:pt idx="15">
                  <c:v>1015.2959999999999</c:v>
                </c:pt>
                <c:pt idx="16">
                  <c:v>1052.2240000000002</c:v>
                </c:pt>
                <c:pt idx="17">
                  <c:v>1088.3840000000002</c:v>
                </c:pt>
                <c:pt idx="18">
                  <c:v>1123.776</c:v>
                </c:pt>
                <c:pt idx="19">
                  <c:v>1158.4</c:v>
                </c:pt>
                <c:pt idx="20">
                  <c:v>1192.256</c:v>
                </c:pt>
                <c:pt idx="21">
                  <c:v>1225.344</c:v>
                </c:pt>
                <c:pt idx="22">
                  <c:v>1257.664</c:v>
                </c:pt>
                <c:pt idx="23">
                  <c:v>1289.2160000000001</c:v>
                </c:pt>
                <c:pt idx="24">
                  <c:v>1320</c:v>
                </c:pt>
                <c:pt idx="25">
                  <c:v>1350.016</c:v>
                </c:pt>
                <c:pt idx="26">
                  <c:v>1379.2640000000001</c:v>
                </c:pt>
                <c:pt idx="27">
                  <c:v>1407.744</c:v>
                </c:pt>
                <c:pt idx="28">
                  <c:v>1435.4560000000001</c:v>
                </c:pt>
                <c:pt idx="29">
                  <c:v>1462.4</c:v>
                </c:pt>
                <c:pt idx="30">
                  <c:v>1488.576</c:v>
                </c:pt>
                <c:pt idx="31">
                  <c:v>1513.984</c:v>
                </c:pt>
                <c:pt idx="32">
                  <c:v>1538.624</c:v>
                </c:pt>
                <c:pt idx="33">
                  <c:v>1562.496</c:v>
                </c:pt>
                <c:pt idx="34">
                  <c:v>1585.6</c:v>
                </c:pt>
                <c:pt idx="35">
                  <c:v>1607.9360000000004</c:v>
                </c:pt>
                <c:pt idx="36">
                  <c:v>1629.504</c:v>
                </c:pt>
                <c:pt idx="37">
                  <c:v>1650.304</c:v>
                </c:pt>
                <c:pt idx="38">
                  <c:v>1670.3360000000002</c:v>
                </c:pt>
                <c:pt idx="39">
                  <c:v>1689.6</c:v>
                </c:pt>
                <c:pt idx="40">
                  <c:v>1708.0960000000005</c:v>
                </c:pt>
                <c:pt idx="41">
                  <c:v>1725.8240000000003</c:v>
                </c:pt>
                <c:pt idx="42">
                  <c:v>1742.784</c:v>
                </c:pt>
                <c:pt idx="43">
                  <c:v>1758.976</c:v>
                </c:pt>
                <c:pt idx="44">
                  <c:v>1774.4</c:v>
                </c:pt>
                <c:pt idx="45">
                  <c:v>1789.056</c:v>
                </c:pt>
                <c:pt idx="46">
                  <c:v>1802.9440000000004</c:v>
                </c:pt>
                <c:pt idx="47">
                  <c:v>1816.0640000000003</c:v>
                </c:pt>
                <c:pt idx="48">
                  <c:v>1828.4160000000002</c:v>
                </c:pt>
                <c:pt idx="49">
                  <c:v>1840</c:v>
                </c:pt>
                <c:pt idx="50">
                  <c:v>1850.8159999999998</c:v>
                </c:pt>
                <c:pt idx="51">
                  <c:v>1860.8640000000003</c:v>
                </c:pt>
                <c:pt idx="52">
                  <c:v>1870.1440000000002</c:v>
                </c:pt>
                <c:pt idx="53">
                  <c:v>1878.6560000000002</c:v>
                </c:pt>
                <c:pt idx="54">
                  <c:v>1886.3999999999999</c:v>
                </c:pt>
                <c:pt idx="55">
                  <c:v>1893.376</c:v>
                </c:pt>
                <c:pt idx="56">
                  <c:v>1899.5840000000003</c:v>
                </c:pt>
                <c:pt idx="57">
                  <c:v>1905.0240000000001</c:v>
                </c:pt>
                <c:pt idx="58">
                  <c:v>1909.6960000000001</c:v>
                </c:pt>
                <c:pt idx="59">
                  <c:v>1913.6</c:v>
                </c:pt>
                <c:pt idx="60">
                  <c:v>1916.7359999999999</c:v>
                </c:pt>
                <c:pt idx="61">
                  <c:v>1919.1040000000003</c:v>
                </c:pt>
                <c:pt idx="62">
                  <c:v>1920.7040000000002</c:v>
                </c:pt>
                <c:pt idx="63">
                  <c:v>1921.536</c:v>
                </c:pt>
                <c:pt idx="64">
                  <c:v>1921.6</c:v>
                </c:pt>
                <c:pt idx="65">
                  <c:v>1920.896</c:v>
                </c:pt>
                <c:pt idx="66">
                  <c:v>1919.4240000000002</c:v>
                </c:pt>
              </c:numCache>
            </c:numRef>
          </c:val>
          <c:smooth val="0"/>
        </c:ser>
        <c:axId val="51083320"/>
        <c:axId val="57096697"/>
      </c:lineChart>
      <c:catAx>
        <c:axId val="5108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Rotation period,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96697"/>
        <c:crosses val="autoZero"/>
        <c:auto val="1"/>
        <c:lblOffset val="100"/>
        <c:noMultiLvlLbl val="0"/>
      </c:catAx>
      <c:valAx>
        <c:axId val="57096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Incremental costs and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83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0.20175</cdr:y>
    </cdr:from>
    <cdr:to>
      <cdr:x>0.8495</cdr:x>
      <cdr:y>0.8955</cdr:y>
    </cdr:to>
    <cdr:sp>
      <cdr:nvSpPr>
        <cdr:cNvPr id="1" name="Line 1"/>
        <cdr:cNvSpPr>
          <a:spLocks/>
        </cdr:cNvSpPr>
      </cdr:nvSpPr>
      <cdr:spPr>
        <a:xfrm flipH="1" flipV="1">
          <a:off x="7896225" y="1152525"/>
          <a:ext cx="9525" cy="396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0.6695</cdr:x>
      <cdr:y>0.289</cdr:y>
    </cdr:from>
    <cdr:to>
      <cdr:x>0.6695</cdr:x>
      <cdr:y>0.84675</cdr:y>
    </cdr:to>
    <cdr:sp>
      <cdr:nvSpPr>
        <cdr:cNvPr id="1" name="Line 1"/>
        <cdr:cNvSpPr>
          <a:spLocks/>
        </cdr:cNvSpPr>
      </cdr:nvSpPr>
      <cdr:spPr>
        <a:xfrm>
          <a:off x="5067300" y="1152525"/>
          <a:ext cx="0" cy="2238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0.38525</cdr:x>
      <cdr:y>0.21325</cdr:y>
    </cdr:from>
    <cdr:to>
      <cdr:x>0.468</cdr:x>
      <cdr:y>0.305</cdr:y>
    </cdr:to>
    <cdr:sp>
      <cdr:nvSpPr>
        <cdr:cNvPr id="1" name="Text 1"/>
        <cdr:cNvSpPr txBox="1">
          <a:spLocks noChangeArrowheads="1"/>
        </cdr:cNvSpPr>
      </cdr:nvSpPr>
      <cdr:spPr>
        <a:xfrm>
          <a:off x="3581400" y="1209675"/>
          <a:ext cx="7715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P-c=8</a:t>
          </a:r>
        </a:p>
      </cdr:txBody>
    </cdr:sp>
  </cdr:relSizeAnchor>
  <cdr:relSizeAnchor xmlns:cdr="http://schemas.openxmlformats.org/drawingml/2006/chartDrawing">
    <cdr:from>
      <cdr:x>0.2225</cdr:x>
      <cdr:y>0.62075</cdr:y>
    </cdr:from>
    <cdr:to>
      <cdr:x>0.3</cdr:x>
      <cdr:y>0.692</cdr:y>
    </cdr:to>
    <cdr:sp>
      <cdr:nvSpPr>
        <cdr:cNvPr id="2" name="Text 2"/>
        <cdr:cNvSpPr txBox="1">
          <a:spLocks noChangeArrowheads="1"/>
        </cdr:cNvSpPr>
      </cdr:nvSpPr>
      <cdr:spPr>
        <a:xfrm>
          <a:off x="2066925" y="3543300"/>
          <a:ext cx="7239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P-c=5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0.1295</cdr:x>
      <cdr:y>0.43325</cdr:y>
    </cdr:from>
    <cdr:to>
      <cdr:x>0.48275</cdr:x>
      <cdr:y>0.55</cdr:y>
    </cdr:to>
    <cdr:sp>
      <cdr:nvSpPr>
        <cdr:cNvPr id="1" name="TextBox 1"/>
        <cdr:cNvSpPr txBox="1">
          <a:spLocks noChangeArrowheads="1"/>
        </cdr:cNvSpPr>
      </cdr:nvSpPr>
      <cdr:spPr>
        <a:xfrm>
          <a:off x="1200150" y="2466975"/>
          <a:ext cx="32861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Incremental rate of change in stumpage value (p*dS/Dt)</a:t>
          </a:r>
        </a:p>
      </cdr:txBody>
    </cdr:sp>
  </cdr:relSizeAnchor>
  <cdr:relSizeAnchor xmlns:cdr="http://schemas.openxmlformats.org/drawingml/2006/chartDrawing">
    <cdr:from>
      <cdr:x>0.3325</cdr:x>
      <cdr:y>0.6435</cdr:y>
    </cdr:from>
    <cdr:to>
      <cdr:x>0.66075</cdr:x>
      <cdr:y>0.761</cdr:y>
    </cdr:to>
    <cdr:sp>
      <cdr:nvSpPr>
        <cdr:cNvPr id="2" name="TextBox 2"/>
        <cdr:cNvSpPr txBox="1">
          <a:spLocks noChangeArrowheads="1"/>
        </cdr:cNvSpPr>
      </cdr:nvSpPr>
      <cdr:spPr>
        <a:xfrm>
          <a:off x="3086100" y="3676650"/>
          <a:ext cx="305752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Incremental change in costs 
(iS(T) + land rent)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</cdr:x>
      <cdr:y>0.4225</cdr:y>
    </cdr:from>
    <cdr:to>
      <cdr:x>0.486</cdr:x>
      <cdr:y>0.53</cdr:y>
    </cdr:to>
    <cdr:sp>
      <cdr:nvSpPr>
        <cdr:cNvPr id="1" name="TextBox 1"/>
        <cdr:cNvSpPr txBox="1">
          <a:spLocks noChangeArrowheads="1"/>
        </cdr:cNvSpPr>
      </cdr:nvSpPr>
      <cdr:spPr>
        <a:xfrm>
          <a:off x="1038225" y="1695450"/>
          <a:ext cx="264795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Incremental rate of change in stumpage value (p*dS/Dt)</a:t>
          </a:r>
        </a:p>
      </cdr:txBody>
    </cdr:sp>
  </cdr:relSizeAnchor>
  <cdr:relSizeAnchor xmlns:cdr="http://schemas.openxmlformats.org/drawingml/2006/chartDrawing">
    <cdr:from>
      <cdr:x>0.3375</cdr:x>
      <cdr:y>0.616</cdr:y>
    </cdr:from>
    <cdr:to>
      <cdr:x>0.662</cdr:x>
      <cdr:y>0.724</cdr:y>
    </cdr:to>
    <cdr:sp>
      <cdr:nvSpPr>
        <cdr:cNvPr id="2" name="TextBox 2"/>
        <cdr:cNvSpPr txBox="1">
          <a:spLocks noChangeArrowheads="1"/>
        </cdr:cNvSpPr>
      </cdr:nvSpPr>
      <cdr:spPr>
        <a:xfrm>
          <a:off x="2552700" y="2466975"/>
          <a:ext cx="24574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Incremental change in costs 
(iS(T) + land rent)</a:t>
          </a:r>
        </a:p>
      </cdr:txBody>
    </cdr:sp>
  </cdr:relSizeAnchor>
  <cdr:relSizeAnchor xmlns:cdr="http://schemas.openxmlformats.org/drawingml/2006/chartDrawing">
    <cdr:from>
      <cdr:x>0.702</cdr:x>
      <cdr:y>0.409</cdr:y>
    </cdr:from>
    <cdr:to>
      <cdr:x>0.702</cdr:x>
      <cdr:y>0.845</cdr:y>
    </cdr:to>
    <cdr:sp>
      <cdr:nvSpPr>
        <cdr:cNvPr id="3" name="Line 3"/>
        <cdr:cNvSpPr>
          <a:spLocks/>
        </cdr:cNvSpPr>
      </cdr:nvSpPr>
      <cdr:spPr>
        <a:xfrm>
          <a:off x="5314950" y="1638300"/>
          <a:ext cx="0" cy="1752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0.27625</cdr:y>
    </cdr:from>
    <cdr:to>
      <cdr:x>0.843</cdr:x>
      <cdr:y>0.36625</cdr:y>
    </cdr:to>
    <cdr:sp>
      <cdr:nvSpPr>
        <cdr:cNvPr id="1" name="TextBox 1"/>
        <cdr:cNvSpPr txBox="1">
          <a:spLocks noChangeArrowheads="1"/>
        </cdr:cNvSpPr>
      </cdr:nvSpPr>
      <cdr:spPr>
        <a:xfrm>
          <a:off x="5534025" y="1104900"/>
          <a:ext cx="857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NB1</a:t>
          </a:r>
        </a:p>
      </cdr:txBody>
    </cdr:sp>
  </cdr:relSizeAnchor>
  <cdr:relSizeAnchor xmlns:cdr="http://schemas.openxmlformats.org/drawingml/2006/chartDrawing">
    <cdr:from>
      <cdr:x>0.573</cdr:x>
      <cdr:y>0.7495</cdr:y>
    </cdr:from>
    <cdr:to>
      <cdr:x>0.6715</cdr:x>
      <cdr:y>0.797</cdr:y>
    </cdr:to>
    <cdr:sp>
      <cdr:nvSpPr>
        <cdr:cNvPr id="2" name="TextBox 2"/>
        <cdr:cNvSpPr txBox="1">
          <a:spLocks noChangeArrowheads="1"/>
        </cdr:cNvSpPr>
      </cdr:nvSpPr>
      <cdr:spPr>
        <a:xfrm>
          <a:off x="4343400" y="3009900"/>
          <a:ext cx="742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NB2</a:t>
          </a:r>
        </a:p>
      </cdr:txBody>
    </cdr:sp>
  </cdr:relSizeAnchor>
  <cdr:relSizeAnchor xmlns:cdr="http://schemas.openxmlformats.org/drawingml/2006/chartDrawing">
    <cdr:from>
      <cdr:x>0.918</cdr:x>
      <cdr:y>0.221</cdr:y>
    </cdr:from>
    <cdr:to>
      <cdr:x>0.918</cdr:x>
      <cdr:y>0.8375</cdr:y>
    </cdr:to>
    <cdr:sp>
      <cdr:nvSpPr>
        <cdr:cNvPr id="3" name="Line 3"/>
        <cdr:cNvSpPr>
          <a:spLocks/>
        </cdr:cNvSpPr>
      </cdr:nvSpPr>
      <cdr:spPr>
        <a:xfrm>
          <a:off x="6953250" y="885825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0.387</cdr:x>
      <cdr:y>0.59625</cdr:y>
    </cdr:from>
    <cdr:to>
      <cdr:x>0.387</cdr:x>
      <cdr:y>0.8375</cdr:y>
    </cdr:to>
    <cdr:sp>
      <cdr:nvSpPr>
        <cdr:cNvPr id="4" name="Line 4"/>
        <cdr:cNvSpPr>
          <a:spLocks/>
        </cdr:cNvSpPr>
      </cdr:nvSpPr>
      <cdr:spPr>
        <a:xfrm flipH="1">
          <a:off x="2933700" y="23907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0.29475</cdr:x>
      <cdr:y>0.48025</cdr:y>
    </cdr:from>
    <cdr:to>
      <cdr:x>0.5</cdr:x>
      <cdr:y>0.6885</cdr:y>
    </cdr:to>
    <cdr:sp>
      <cdr:nvSpPr>
        <cdr:cNvPr id="5" name="Line 5"/>
        <cdr:cNvSpPr>
          <a:spLocks/>
        </cdr:cNvSpPr>
      </cdr:nvSpPr>
      <cdr:spPr>
        <a:xfrm flipH="1">
          <a:off x="2228850" y="1924050"/>
          <a:ext cx="15525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0.3075</cdr:x>
      <cdr:y>0.5</cdr:y>
    </cdr:from>
    <cdr:to>
      <cdr:x>0.37975</cdr:x>
      <cdr:y>0.5705</cdr:y>
    </cdr:to>
    <cdr:sp>
      <cdr:nvSpPr>
        <cdr:cNvPr id="6" name="TextBox 6"/>
        <cdr:cNvSpPr txBox="1">
          <a:spLocks noChangeArrowheads="1"/>
        </cdr:cNvSpPr>
      </cdr:nvSpPr>
      <cdr:spPr>
        <a:xfrm>
          <a:off x="2324100" y="2009775"/>
          <a:ext cx="55245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Slope = i = 3%</a:t>
          </a:r>
        </a:p>
      </cdr:txBody>
    </cdr:sp>
  </cdr:relSizeAnchor>
  <cdr:relSizeAnchor xmlns:cdr="http://schemas.openxmlformats.org/drawingml/2006/chartDrawing">
    <cdr:from>
      <cdr:x>0.3505</cdr:x>
      <cdr:y>0.5545</cdr:y>
    </cdr:from>
    <cdr:to>
      <cdr:x>0.3805</cdr:x>
      <cdr:y>0.5915</cdr:y>
    </cdr:to>
    <cdr:sp>
      <cdr:nvSpPr>
        <cdr:cNvPr id="7" name="Line 7"/>
        <cdr:cNvSpPr>
          <a:spLocks/>
        </cdr:cNvSpPr>
      </cdr:nvSpPr>
      <cdr:spPr>
        <a:xfrm>
          <a:off x="2647950" y="2219325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0.3605</cdr:x>
      <cdr:y>0.9165</cdr:y>
    </cdr:from>
    <cdr:to>
      <cdr:x>0.43625</cdr:x>
      <cdr:y>0.9705</cdr:y>
    </cdr:to>
    <cdr:sp>
      <cdr:nvSpPr>
        <cdr:cNvPr id="8" name="TextBox 8"/>
        <cdr:cNvSpPr txBox="1">
          <a:spLocks noChangeArrowheads="1"/>
        </cdr:cNvSpPr>
      </cdr:nvSpPr>
      <cdr:spPr>
        <a:xfrm>
          <a:off x="2724150" y="3676650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 = 50</a:t>
          </a:r>
        </a:p>
      </cdr:txBody>
    </cdr:sp>
  </cdr:relSizeAnchor>
  <cdr:relSizeAnchor xmlns:cdr="http://schemas.openxmlformats.org/drawingml/2006/chartDrawing">
    <cdr:from>
      <cdr:x>0.387</cdr:x>
      <cdr:y>0.854</cdr:y>
    </cdr:from>
    <cdr:to>
      <cdr:x>0.387</cdr:x>
      <cdr:y>0.9165</cdr:y>
    </cdr:to>
    <cdr:sp>
      <cdr:nvSpPr>
        <cdr:cNvPr id="9" name="Line 9"/>
        <cdr:cNvSpPr>
          <a:spLocks/>
        </cdr:cNvSpPr>
      </cdr:nvSpPr>
      <cdr:spPr>
        <a:xfrm flipV="1">
          <a:off x="2933700" y="3429000"/>
          <a:ext cx="0" cy="2476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0.887</cdr:x>
      <cdr:y>0.9305</cdr:y>
    </cdr:from>
    <cdr:to>
      <cdr:x>0.95525</cdr:x>
      <cdr:y>0.9775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724650" y="3733800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 = 135</a:t>
          </a:r>
        </a:p>
      </cdr:txBody>
    </cdr:sp>
  </cdr:relSizeAnchor>
  <cdr:relSizeAnchor xmlns:cdr="http://schemas.openxmlformats.org/drawingml/2006/chartDrawing">
    <cdr:from>
      <cdr:x>0.91525</cdr:x>
      <cdr:y>0.854</cdr:y>
    </cdr:from>
    <cdr:to>
      <cdr:x>0.918</cdr:x>
      <cdr:y>0.9305</cdr:y>
    </cdr:to>
    <cdr:sp>
      <cdr:nvSpPr>
        <cdr:cNvPr id="11" name="Line 11"/>
        <cdr:cNvSpPr>
          <a:spLocks/>
        </cdr:cNvSpPr>
      </cdr:nvSpPr>
      <cdr:spPr>
        <a:xfrm flipV="1">
          <a:off x="6934200" y="3429000"/>
          <a:ext cx="19050" cy="3048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0.5455</cdr:x>
      <cdr:y>0.5155</cdr:y>
    </cdr:from>
    <cdr:to>
      <cdr:x>0.55175</cdr:x>
      <cdr:y>0.5545</cdr:y>
    </cdr:to>
    <cdr:sp>
      <cdr:nvSpPr>
        <cdr:cNvPr id="1" name="TextBox 1"/>
        <cdr:cNvSpPr txBox="1">
          <a:spLocks noChangeArrowheads="1"/>
        </cdr:cNvSpPr>
      </cdr:nvSpPr>
      <cdr:spPr>
        <a:xfrm>
          <a:off x="5067300" y="2943225"/>
          <a:ext cx="57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0.8225</cdr:x>
      <cdr:y>0.21075</cdr:y>
    </cdr:from>
    <cdr:to>
      <cdr:x>0.86175</cdr:x>
      <cdr:y>0.26175</cdr:y>
    </cdr:to>
    <cdr:sp>
      <cdr:nvSpPr>
        <cdr:cNvPr id="2" name="TextBox 2"/>
        <cdr:cNvSpPr txBox="1">
          <a:spLocks noChangeArrowheads="1"/>
        </cdr:cNvSpPr>
      </cdr:nvSpPr>
      <cdr:spPr>
        <a:xfrm>
          <a:off x="7648575" y="1200150"/>
          <a:ext cx="3619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i=1%</a:t>
          </a:r>
        </a:p>
      </cdr:txBody>
    </cdr:sp>
  </cdr:relSizeAnchor>
  <cdr:relSizeAnchor xmlns:cdr="http://schemas.openxmlformats.org/drawingml/2006/chartDrawing">
    <cdr:from>
      <cdr:x>0.7685</cdr:x>
      <cdr:y>0.6165</cdr:y>
    </cdr:from>
    <cdr:to>
      <cdr:x>0.814</cdr:x>
      <cdr:y>0.6555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0" y="3514725"/>
          <a:ext cx="419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i = 2%</a:t>
          </a:r>
        </a:p>
      </cdr:txBody>
    </cdr:sp>
  </cdr:relSizeAnchor>
  <cdr:relSizeAnchor xmlns:cdr="http://schemas.openxmlformats.org/drawingml/2006/chartDrawing">
    <cdr:from>
      <cdr:x>0.6855</cdr:x>
      <cdr:y>0.726</cdr:y>
    </cdr:from>
    <cdr:to>
      <cdr:x>0.79625</cdr:x>
      <cdr:y>0.7855</cdr:y>
    </cdr:to>
    <cdr:sp>
      <cdr:nvSpPr>
        <cdr:cNvPr id="4" name="TextBox 4"/>
        <cdr:cNvSpPr txBox="1">
          <a:spLocks noChangeArrowheads="1"/>
        </cdr:cNvSpPr>
      </cdr:nvSpPr>
      <cdr:spPr>
        <a:xfrm>
          <a:off x="6372225" y="4143375"/>
          <a:ext cx="10287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i=3%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0.76325</cdr:y>
    </cdr:from>
    <cdr:to>
      <cdr:x>0.82925</cdr:x>
      <cdr:y>0.80575</cdr:y>
    </cdr:to>
    <cdr:sp>
      <cdr:nvSpPr>
        <cdr:cNvPr id="1" name="TextBox 5"/>
        <cdr:cNvSpPr txBox="1">
          <a:spLocks noChangeArrowheads="1"/>
        </cdr:cNvSpPr>
      </cdr:nvSpPr>
      <cdr:spPr>
        <a:xfrm>
          <a:off x="6076950" y="3067050"/>
          <a:ext cx="2000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0%</a:t>
          </a:r>
        </a:p>
      </cdr:txBody>
    </cdr:sp>
  </cdr:relSizeAnchor>
  <cdr:relSizeAnchor xmlns:cdr="http://schemas.openxmlformats.org/drawingml/2006/chartDrawing">
    <cdr:from>
      <cdr:x>0.8065</cdr:x>
      <cdr:y>0.7325</cdr:y>
    </cdr:from>
    <cdr:to>
      <cdr:x>0.82925</cdr:x>
      <cdr:y>0.76325</cdr:y>
    </cdr:to>
    <cdr:sp>
      <cdr:nvSpPr>
        <cdr:cNvPr id="2" name="TextBox 6"/>
        <cdr:cNvSpPr txBox="1">
          <a:spLocks noChangeArrowheads="1"/>
        </cdr:cNvSpPr>
      </cdr:nvSpPr>
      <cdr:spPr>
        <a:xfrm>
          <a:off x="6105525" y="2943225"/>
          <a:ext cx="1714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1%</a:t>
          </a:r>
        </a:p>
      </cdr:txBody>
    </cdr:sp>
  </cdr:relSizeAnchor>
  <cdr:relSizeAnchor xmlns:cdr="http://schemas.openxmlformats.org/drawingml/2006/chartDrawing">
    <cdr:from>
      <cdr:x>0.80275</cdr:x>
      <cdr:y>0.66775</cdr:y>
    </cdr:from>
    <cdr:to>
      <cdr:x>0.82925</cdr:x>
      <cdr:y>0.69875</cdr:y>
    </cdr:to>
    <cdr:sp>
      <cdr:nvSpPr>
        <cdr:cNvPr id="3" name="TextBox 7"/>
        <cdr:cNvSpPr txBox="1">
          <a:spLocks noChangeArrowheads="1"/>
        </cdr:cNvSpPr>
      </cdr:nvSpPr>
      <cdr:spPr>
        <a:xfrm>
          <a:off x="6076950" y="2676525"/>
          <a:ext cx="200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2%</a:t>
          </a:r>
        </a:p>
      </cdr:txBody>
    </cdr:sp>
  </cdr:relSizeAnchor>
  <cdr:relSizeAnchor xmlns:cdr="http://schemas.openxmlformats.org/drawingml/2006/chartDrawing">
    <cdr:from>
      <cdr:x>0.8065</cdr:x>
      <cdr:y>0.59675</cdr:y>
    </cdr:from>
    <cdr:to>
      <cdr:x>0.83325</cdr:x>
      <cdr:y>0.6275</cdr:y>
    </cdr:to>
    <cdr:sp>
      <cdr:nvSpPr>
        <cdr:cNvPr id="4" name="TextBox 8"/>
        <cdr:cNvSpPr txBox="1">
          <a:spLocks noChangeArrowheads="1"/>
        </cdr:cNvSpPr>
      </cdr:nvSpPr>
      <cdr:spPr>
        <a:xfrm>
          <a:off x="6105525" y="2390775"/>
          <a:ext cx="200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I15" sqref="I15"/>
    </sheetView>
  </sheetViews>
  <sheetFormatPr defaultColWidth="9.140625" defaultRowHeight="12.75"/>
  <sheetData>
    <row r="2" spans="2:6" ht="18">
      <c r="B2" s="16" t="s">
        <v>52</v>
      </c>
      <c r="C2" s="16"/>
      <c r="D2" s="16"/>
      <c r="E2" s="16"/>
      <c r="F2" s="16"/>
    </row>
    <row r="4" spans="1:7" ht="12.75">
      <c r="A4" s="6" t="s">
        <v>46</v>
      </c>
      <c r="B4" s="6"/>
      <c r="C4" s="6"/>
      <c r="F4" s="6" t="s">
        <v>41</v>
      </c>
      <c r="G4">
        <v>10</v>
      </c>
    </row>
    <row r="5" spans="1:7" ht="12.75">
      <c r="A5" s="6" t="s">
        <v>47</v>
      </c>
      <c r="B5" s="6"/>
      <c r="C5" s="6"/>
      <c r="F5" s="6" t="s">
        <v>42</v>
      </c>
      <c r="G5">
        <v>2</v>
      </c>
    </row>
    <row r="6" spans="1:6" ht="12.75">
      <c r="A6" s="6"/>
      <c r="B6" s="6"/>
      <c r="C6" s="6"/>
      <c r="F6" s="6"/>
    </row>
    <row r="7" spans="1:7" ht="12.75">
      <c r="A7" s="6" t="s">
        <v>48</v>
      </c>
      <c r="B7" s="6"/>
      <c r="C7" s="6"/>
      <c r="E7" t="s">
        <v>43</v>
      </c>
      <c r="F7" s="6" t="s">
        <v>44</v>
      </c>
      <c r="G7">
        <f>G4-G5</f>
        <v>8</v>
      </c>
    </row>
    <row r="8" spans="1:6" ht="12.75">
      <c r="A8" s="6"/>
      <c r="B8" s="6"/>
      <c r="C8" s="6"/>
      <c r="F8" s="6"/>
    </row>
    <row r="9" spans="1:7" ht="12.75">
      <c r="A9" s="6"/>
      <c r="B9" s="6"/>
      <c r="C9" s="6"/>
      <c r="F9" s="6" t="s">
        <v>45</v>
      </c>
      <c r="G9">
        <v>5000</v>
      </c>
    </row>
    <row r="10" s="17" customFormat="1" ht="12.75">
      <c r="A10" s="17" t="s">
        <v>53</v>
      </c>
    </row>
    <row r="11" spans="1:6" ht="12.75">
      <c r="A11" s="6"/>
      <c r="B11" s="6"/>
      <c r="C11" s="6"/>
      <c r="F11" s="6"/>
    </row>
    <row r="12" spans="1:6" ht="12.75">
      <c r="A12" s="6"/>
      <c r="B12" s="6"/>
      <c r="C12" s="6"/>
      <c r="F12" s="6"/>
    </row>
    <row r="13" spans="1:8" ht="12.75">
      <c r="A13" s="6" t="s">
        <v>49</v>
      </c>
      <c r="B13" s="6"/>
      <c r="C13" s="6"/>
      <c r="F13" s="6" t="s">
        <v>2</v>
      </c>
      <c r="G13" s="19">
        <v>0</v>
      </c>
      <c r="H13" s="19" t="s">
        <v>59</v>
      </c>
    </row>
    <row r="14" spans="1:7" ht="12.75">
      <c r="A14" s="6" t="s">
        <v>50</v>
      </c>
      <c r="B14" s="6"/>
      <c r="C14" s="6"/>
      <c r="F14" s="6" t="s">
        <v>2</v>
      </c>
      <c r="G14">
        <v>0.03</v>
      </c>
    </row>
    <row r="15" spans="1:7" ht="12.75">
      <c r="A15" s="6" t="s">
        <v>58</v>
      </c>
      <c r="B15" s="6"/>
      <c r="C15" s="6"/>
      <c r="F15" s="6" t="s">
        <v>2</v>
      </c>
      <c r="G15">
        <v>0.03</v>
      </c>
    </row>
    <row r="16" ht="12.75">
      <c r="B16" t="s">
        <v>51</v>
      </c>
    </row>
    <row r="18" ht="12.75">
      <c r="A18" t="s">
        <v>54</v>
      </c>
    </row>
    <row r="19" spans="6:7" ht="15.75" customHeight="1">
      <c r="F19" t="s">
        <v>55</v>
      </c>
      <c r="G19">
        <v>40</v>
      </c>
    </row>
    <row r="20" spans="6:7" ht="12.75">
      <c r="F20" t="s">
        <v>56</v>
      </c>
      <c r="G20">
        <v>3.1</v>
      </c>
    </row>
    <row r="21" spans="6:7" ht="12.75">
      <c r="F21" t="s">
        <v>42</v>
      </c>
      <c r="G21">
        <v>-0.016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8812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workbookViewId="0" topLeftCell="A1">
      <selection activeCell="J8" sqref="J8"/>
    </sheetView>
  </sheetViews>
  <sheetFormatPr defaultColWidth="9.140625" defaultRowHeight="12.75"/>
  <sheetData>
    <row r="1" ht="12.75">
      <c r="A1" t="s">
        <v>71</v>
      </c>
    </row>
    <row r="3" s="16" customFormat="1" ht="18">
      <c r="A3" s="16" t="s">
        <v>63</v>
      </c>
    </row>
    <row r="4" s="16" customFormat="1" ht="18"/>
    <row r="5" spans="7:10" ht="18">
      <c r="G5" s="18" t="s">
        <v>57</v>
      </c>
      <c r="H5" s="18" t="s">
        <v>57</v>
      </c>
      <c r="J5" s="16"/>
    </row>
    <row r="6" spans="1:11" ht="12.75">
      <c r="A6" s="18" t="s">
        <v>34</v>
      </c>
      <c r="B6" s="18" t="s">
        <v>4</v>
      </c>
      <c r="C6" s="18" t="s">
        <v>9</v>
      </c>
      <c r="D6" s="18" t="s">
        <v>35</v>
      </c>
      <c r="E6" s="18" t="s">
        <v>36</v>
      </c>
      <c r="F6" s="18" t="s">
        <v>37</v>
      </c>
      <c r="G6" s="18" t="s">
        <v>38</v>
      </c>
      <c r="H6" s="18" t="s">
        <v>39</v>
      </c>
      <c r="I6" s="18" t="s">
        <v>40</v>
      </c>
      <c r="J6" s="25"/>
      <c r="K6" s="25"/>
    </row>
    <row r="7" spans="1:9" ht="12.75">
      <c r="A7" s="14">
        <v>0</v>
      </c>
      <c r="B7" s="15">
        <v>0</v>
      </c>
      <c r="C7" s="15">
        <v>0</v>
      </c>
      <c r="D7" s="15">
        <v>0</v>
      </c>
      <c r="E7" s="15">
        <f>'Parameter values '!$G$9+B7*'Parameter values '!$G$5</f>
        <v>5000</v>
      </c>
      <c r="F7" s="15">
        <f>-'Parameter values '!$G$9+B7*'Parameter values '!$G$7</f>
        <v>-5000</v>
      </c>
      <c r="G7" s="15">
        <v>0</v>
      </c>
      <c r="H7" s="15">
        <f>'Parameter values '!G9</f>
        <v>5000</v>
      </c>
      <c r="I7" s="15">
        <f>G7-H7</f>
        <v>-5000</v>
      </c>
    </row>
    <row r="8" spans="1:9" s="15" customFormat="1" ht="12.75">
      <c r="A8" s="14">
        <v>1</v>
      </c>
      <c r="B8" s="15">
        <f>'Parameter values '!$G$19*A8+'Parameter values '!$G$20*A8*A8+'Parameter values '!$G$21*A8*A8*A8</f>
        <v>43.084</v>
      </c>
      <c r="C8" s="15">
        <f>B8-B7</f>
        <v>43.084</v>
      </c>
      <c r="D8" s="15">
        <f>B8*'Parameter values '!$G$4</f>
        <v>430.84000000000003</v>
      </c>
      <c r="E8" s="15">
        <f>'Parameter values '!$G$9+B8*'Parameter values '!$G$5</f>
        <v>5086.168</v>
      </c>
      <c r="F8" s="15">
        <f>-'Parameter values '!$G$9+B8*'Parameter values '!$G$7</f>
        <v>-4655.3279999999995</v>
      </c>
      <c r="G8" s="15">
        <f>D8*EXP(-'Parameter values '!$G$14*A8)</f>
        <v>418.1067536740393</v>
      </c>
      <c r="H8" s="15">
        <f>'Parameter values '!$G$9+('Parameter values '!$G$5*B8)*EXP(-'Parameter values '!$G$14*A8)</f>
        <v>5083.6213507348075</v>
      </c>
      <c r="I8" s="15">
        <f>G8-H8</f>
        <v>-4665.514597060768</v>
      </c>
    </row>
    <row r="9" spans="1:9" s="15" customFormat="1" ht="12.75">
      <c r="A9" s="14">
        <f>A8+1</f>
        <v>2</v>
      </c>
      <c r="B9" s="15">
        <f>'Parameter values '!$G$19*A9+'Parameter values '!$G$20*A9*A9+'Parameter values '!$G$21*A9*A9*A9</f>
        <v>92.272</v>
      </c>
      <c r="C9" s="15">
        <f>B9-B8</f>
        <v>49.188</v>
      </c>
      <c r="D9" s="15">
        <f>B9*'Parameter values '!$G$4</f>
        <v>922.72</v>
      </c>
      <c r="E9" s="15">
        <f>'Parameter values '!$G$9+B9*'Parameter values '!$G$5</f>
        <v>5184.544</v>
      </c>
      <c r="F9" s="15">
        <f>-'Parameter values '!$G$9+B9*'Parameter values '!$G$7</f>
        <v>-4261.824</v>
      </c>
      <c r="G9" s="15">
        <f>D9*EXP(-'Parameter values '!$G$14*A9)</f>
        <v>868.984970428858</v>
      </c>
      <c r="H9" s="15">
        <f>'Parameter values '!$G$9+('Parameter values '!$G$5*B9)*EXP(-'Parameter values '!$G$14*A9)</f>
        <v>5173.796994085772</v>
      </c>
      <c r="I9" s="15">
        <f aca="true" t="shared" si="0" ref="I9:I24">G9-H9</f>
        <v>-4304.812023656914</v>
      </c>
    </row>
    <row r="10" spans="1:9" s="15" customFormat="1" ht="12.75">
      <c r="A10" s="14">
        <f aca="true" t="shared" si="1" ref="A10:A25">A9+1</f>
        <v>3</v>
      </c>
      <c r="B10" s="15">
        <f>'Parameter values '!$G$19*A10+'Parameter values '!$G$20*A10*A10+'Parameter values '!$G$21*A10*A10*A10</f>
        <v>147.46800000000002</v>
      </c>
      <c r="C10" s="15">
        <f aca="true" t="shared" si="2" ref="C10:C25">B10-B9</f>
        <v>55.19600000000001</v>
      </c>
      <c r="D10" s="15">
        <f>B10*'Parameter values '!$G$4</f>
        <v>1474.6800000000003</v>
      </c>
      <c r="E10" s="15">
        <f>'Parameter values '!$G$9+B10*'Parameter values '!$G$5</f>
        <v>5294.936</v>
      </c>
      <c r="F10" s="15">
        <f>-'Parameter values '!$G$9+B10*'Parameter values '!$G$7</f>
        <v>-3820.256</v>
      </c>
      <c r="G10" s="15">
        <f>D10*EXP(-'Parameter values '!$G$14*A10)</f>
        <v>1347.756040295775</v>
      </c>
      <c r="H10" s="15">
        <f>'Parameter values '!$G$9+('Parameter values '!$G$5*B10)*EXP(-'Parameter values '!$G$14*A10)</f>
        <v>5269.551208059155</v>
      </c>
      <c r="I10" s="15">
        <f t="shared" si="0"/>
        <v>-3921.79516776338</v>
      </c>
    </row>
    <row r="11" spans="1:9" s="15" customFormat="1" ht="12.75">
      <c r="A11" s="14">
        <f t="shared" si="1"/>
        <v>4</v>
      </c>
      <c r="B11" s="15">
        <f>'Parameter values '!$G$19*A11+'Parameter values '!$G$20*A11*A11+'Parameter values '!$G$21*A11*A11*A11</f>
        <v>208.576</v>
      </c>
      <c r="C11" s="15">
        <f t="shared" si="2"/>
        <v>61.107999999999976</v>
      </c>
      <c r="D11" s="15">
        <f>B11*'Parameter values '!$G$4</f>
        <v>2085.7599999999998</v>
      </c>
      <c r="E11" s="15">
        <f>'Parameter values '!$G$9+B11*'Parameter values '!$G$5</f>
        <v>5417.152</v>
      </c>
      <c r="F11" s="15">
        <f>-'Parameter values '!$G$9+B11*'Parameter values '!$G$7</f>
        <v>-3331.392</v>
      </c>
      <c r="G11" s="15">
        <f>D11*EXP(-'Parameter values '!$G$14*A11)</f>
        <v>1849.903170087178</v>
      </c>
      <c r="H11" s="15">
        <f>'Parameter values '!$G$9+('Parameter values '!$G$5*B11)*EXP(-'Parameter values '!$G$14*A11)</f>
        <v>5369.9806340174355</v>
      </c>
      <c r="I11" s="15">
        <f t="shared" si="0"/>
        <v>-3520.077463930257</v>
      </c>
    </row>
    <row r="12" spans="1:9" s="15" customFormat="1" ht="12.75">
      <c r="A12" s="14">
        <f t="shared" si="1"/>
        <v>5</v>
      </c>
      <c r="B12" s="15">
        <f>'Parameter values '!$G$19*A12+'Parameter values '!$G$20*A12*A12+'Parameter values '!$G$21*A12*A12*A12</f>
        <v>275.5</v>
      </c>
      <c r="C12" s="15">
        <f t="shared" si="2"/>
        <v>66.924</v>
      </c>
      <c r="D12" s="15">
        <f>B12*'Parameter values '!$G$4</f>
        <v>2755</v>
      </c>
      <c r="E12" s="15">
        <f>'Parameter values '!$G$9+B12*'Parameter values '!$G$5</f>
        <v>5551</v>
      </c>
      <c r="F12" s="15">
        <f>-'Parameter values '!$G$9+B12*'Parameter values '!$G$7</f>
        <v>-2796</v>
      </c>
      <c r="G12" s="15">
        <f>D12*EXP(-'Parameter values '!$G$14*A12)</f>
        <v>2371.2504750510343</v>
      </c>
      <c r="H12" s="15">
        <f>'Parameter values '!$G$9+('Parameter values '!$G$5*B12)*EXP(-'Parameter values '!$G$14*A12)</f>
        <v>5474.250095010207</v>
      </c>
      <c r="I12" s="15">
        <f t="shared" si="0"/>
        <v>-3102.9996199591724</v>
      </c>
    </row>
    <row r="13" spans="1:9" s="15" customFormat="1" ht="12.75">
      <c r="A13" s="14">
        <f t="shared" si="1"/>
        <v>6</v>
      </c>
      <c r="B13" s="15">
        <f>'Parameter values '!$G$19*A13+'Parameter values '!$G$20*A13*A13+'Parameter values '!$G$21*A13*A13*A13</f>
        <v>348.144</v>
      </c>
      <c r="C13" s="15">
        <f t="shared" si="2"/>
        <v>72.644</v>
      </c>
      <c r="D13" s="15">
        <f>B13*'Parameter values '!$G$4</f>
        <v>3481.44</v>
      </c>
      <c r="E13" s="15">
        <f>'Parameter values '!$G$9+B13*'Parameter values '!$G$5</f>
        <v>5696.2880000000005</v>
      </c>
      <c r="F13" s="15">
        <f>-'Parameter values '!$G$9+B13*'Parameter values '!$G$7</f>
        <v>-2214.848</v>
      </c>
      <c r="G13" s="15">
        <f>D13*EXP(-'Parameter values '!$G$14*A13)</f>
        <v>2907.943124815659</v>
      </c>
      <c r="H13" s="15">
        <f>'Parameter values '!$G$9+('Parameter values '!$G$5*B13)*EXP(-'Parameter values '!$G$14*A13)</f>
        <v>5581.588624963132</v>
      </c>
      <c r="I13" s="15">
        <f t="shared" si="0"/>
        <v>-2673.6455001474733</v>
      </c>
    </row>
    <row r="14" spans="1:9" s="15" customFormat="1" ht="12.75">
      <c r="A14" s="14">
        <f t="shared" si="1"/>
        <v>7</v>
      </c>
      <c r="B14" s="15">
        <f>'Parameter values '!$G$19*A14+'Parameter values '!$G$20*A14*A14+'Parameter values '!$G$21*A14*A14*A14</f>
        <v>426.412</v>
      </c>
      <c r="C14" s="15">
        <f t="shared" si="2"/>
        <v>78.26799999999997</v>
      </c>
      <c r="D14" s="15">
        <f>B14*'Parameter values '!$G$4</f>
        <v>4264.12</v>
      </c>
      <c r="E14" s="15">
        <f>'Parameter values '!$G$9+B14*'Parameter values '!$G$5</f>
        <v>5852.824</v>
      </c>
      <c r="F14" s="15">
        <f>-'Parameter values '!$G$9+B14*'Parameter values '!$G$7</f>
        <v>-1588.7040000000002</v>
      </c>
      <c r="G14" s="15">
        <f>D14*EXP(-'Parameter values '!$G$14*A14)</f>
        <v>3456.4284949263943</v>
      </c>
      <c r="H14" s="15">
        <f>'Parameter values '!$G$9+('Parameter values '!$G$5*B14)*EXP(-'Parameter values '!$G$14*A14)</f>
        <v>5691.285698985279</v>
      </c>
      <c r="I14" s="15">
        <f t="shared" si="0"/>
        <v>-2234.8572040588847</v>
      </c>
    </row>
    <row r="15" spans="1:9" s="15" customFormat="1" ht="12.75">
      <c r="A15" s="14">
        <f t="shared" si="1"/>
        <v>8</v>
      </c>
      <c r="B15" s="15">
        <f>'Parameter values '!$G$19*A15+'Parameter values '!$G$20*A15*A15+'Parameter values '!$G$21*A15*A15*A15</f>
        <v>510.20799999999997</v>
      </c>
      <c r="C15" s="15">
        <f t="shared" si="2"/>
        <v>83.79599999999999</v>
      </c>
      <c r="D15" s="15">
        <f>B15*'Parameter values '!$G$4</f>
        <v>5102.08</v>
      </c>
      <c r="E15" s="15">
        <f>'Parameter values '!$G$9+B15*'Parameter values '!$G$5</f>
        <v>6020.416</v>
      </c>
      <c r="F15" s="15">
        <f>-'Parameter values '!$G$9+B15*'Parameter values '!$G$7</f>
        <v>-918.3360000000002</v>
      </c>
      <c r="G15" s="15">
        <f>D15*EXP(-'Parameter values '!$G$14*A15)</f>
        <v>4013.4382773904413</v>
      </c>
      <c r="H15" s="15">
        <f>'Parameter values '!$G$9+('Parameter values '!$G$5*B15)*EXP(-'Parameter values '!$G$14*A15)</f>
        <v>5802.687655478088</v>
      </c>
      <c r="I15" s="15">
        <f t="shared" si="0"/>
        <v>-1789.249378087647</v>
      </c>
    </row>
    <row r="16" spans="1:9" s="15" customFormat="1" ht="12.75">
      <c r="A16" s="14">
        <f t="shared" si="1"/>
        <v>9</v>
      </c>
      <c r="B16" s="15">
        <f>'Parameter values '!$G$19*A16+'Parameter values '!$G$20*A16*A16+'Parameter values '!$G$21*A16*A16*A16</f>
        <v>599.436</v>
      </c>
      <c r="C16" s="15">
        <f t="shared" si="2"/>
        <v>89.22800000000007</v>
      </c>
      <c r="D16" s="15">
        <f>B16*'Parameter values '!$G$4</f>
        <v>5994.360000000001</v>
      </c>
      <c r="E16" s="15">
        <f>'Parameter values '!$G$9+B16*'Parameter values '!$G$5</f>
        <v>6198.872</v>
      </c>
      <c r="F16" s="15">
        <f>-'Parameter values '!$G$9+B16*'Parameter values '!$G$7</f>
        <v>-204.51199999999972</v>
      </c>
      <c r="G16" s="15">
        <f>D16*EXP(-'Parameter values '!$G$14*A16)</f>
        <v>4575.971505673059</v>
      </c>
      <c r="H16" s="15">
        <f>'Parameter values '!$G$9+('Parameter values '!$G$5*B16)*EXP(-'Parameter values '!$G$14*A16)</f>
        <v>5915.194301134612</v>
      </c>
      <c r="I16" s="15">
        <f t="shared" si="0"/>
        <v>-1339.2227954615528</v>
      </c>
    </row>
    <row r="17" spans="1:9" s="15" customFormat="1" ht="12.75">
      <c r="A17" s="14">
        <f t="shared" si="1"/>
        <v>10</v>
      </c>
      <c r="B17" s="15">
        <f>'Parameter values '!$G$19*A17+'Parameter values '!$G$20*A17*A17+'Parameter values '!$G$21*A17*A17*A17</f>
        <v>694</v>
      </c>
      <c r="C17" s="15">
        <f t="shared" si="2"/>
        <v>94.56399999999996</v>
      </c>
      <c r="D17" s="15">
        <f>B17*'Parameter values '!$G$4</f>
        <v>6940</v>
      </c>
      <c r="E17" s="15">
        <f>'Parameter values '!$G$9+B17*'Parameter values '!$G$5</f>
        <v>6388</v>
      </c>
      <c r="F17" s="15">
        <f>-'Parameter values '!$G$9+B17*'Parameter values '!$G$7</f>
        <v>552</v>
      </c>
      <c r="G17" s="15">
        <f>D17*EXP(-'Parameter values '!$G$14*A17)</f>
        <v>5141.278451531122</v>
      </c>
      <c r="H17" s="15">
        <f>'Parameter values '!$G$9+('Parameter values '!$G$5*B17)*EXP(-'Parameter values '!$G$14*A17)</f>
        <v>6028.255690306224</v>
      </c>
      <c r="I17" s="15">
        <f t="shared" si="0"/>
        <v>-886.9772387751018</v>
      </c>
    </row>
    <row r="18" spans="1:9" s="15" customFormat="1" ht="12.75">
      <c r="A18" s="14">
        <f t="shared" si="1"/>
        <v>11</v>
      </c>
      <c r="B18" s="15">
        <f>'Parameter values '!$G$19*A18+'Parameter values '!$G$20*A18*A18+'Parameter values '!$G$21*A18*A18*A18</f>
        <v>793.804</v>
      </c>
      <c r="C18" s="15">
        <f t="shared" si="2"/>
        <v>99.80399999999997</v>
      </c>
      <c r="D18" s="15">
        <f>B18*'Parameter values '!$G$4</f>
        <v>7938.04</v>
      </c>
      <c r="E18" s="15">
        <f>'Parameter values '!$G$9+B18*'Parameter values '!$G$5</f>
        <v>6587.608</v>
      </c>
      <c r="F18" s="15">
        <f>-'Parameter values '!$G$9+B18*'Parameter values '!$G$7</f>
        <v>1350.4319999999998</v>
      </c>
      <c r="G18" s="15">
        <f>D18*EXP(-'Parameter values '!$G$14*A18)</f>
        <v>5706.845352931967</v>
      </c>
      <c r="H18" s="15">
        <f>'Parameter values '!$G$9+('Parameter values '!$G$5*B18)*EXP(-'Parameter values '!$G$14*A18)</f>
        <v>6141.369070586394</v>
      </c>
      <c r="I18" s="15">
        <f t="shared" si="0"/>
        <v>-434.52371765442695</v>
      </c>
    </row>
    <row r="19" spans="1:9" s="15" customFormat="1" ht="12.75">
      <c r="A19" s="14">
        <f t="shared" si="1"/>
        <v>12</v>
      </c>
      <c r="B19" s="15">
        <f>'Parameter values '!$G$19*A19+'Parameter values '!$G$20*A19*A19+'Parameter values '!$G$21*A19*A19*A19</f>
        <v>898.7520000000001</v>
      </c>
      <c r="C19" s="15">
        <f t="shared" si="2"/>
        <v>104.94800000000009</v>
      </c>
      <c r="D19" s="15">
        <f>B19*'Parameter values '!$G$4</f>
        <v>8987.52</v>
      </c>
      <c r="E19" s="15">
        <f>'Parameter values '!$G$9+B19*'Parameter values '!$G$5</f>
        <v>6797.504</v>
      </c>
      <c r="F19" s="15">
        <f>-'Parameter values '!$G$9+B19*'Parameter values '!$G$7</f>
        <v>2190.0160000000005</v>
      </c>
      <c r="G19" s="15">
        <f>D19*EXP(-'Parameter values '!$G$14*A19)</f>
        <v>6270.379934089913</v>
      </c>
      <c r="H19" s="15">
        <f>'Parameter values '!$G$9+('Parameter values '!$G$5*B19)*EXP(-'Parameter values '!$G$14*A19)</f>
        <v>6254.075986817983</v>
      </c>
      <c r="I19" s="15">
        <f t="shared" si="0"/>
        <v>16.303947271930156</v>
      </c>
    </row>
    <row r="20" spans="1:9" s="15" customFormat="1" ht="12.75">
      <c r="A20" s="14">
        <f t="shared" si="1"/>
        <v>13</v>
      </c>
      <c r="B20" s="15">
        <f>'Parameter values '!$G$19*A20+'Parameter values '!$G$20*A20*A20+'Parameter values '!$G$21*A20*A20*A20</f>
        <v>1008.748</v>
      </c>
      <c r="C20" s="15">
        <f t="shared" si="2"/>
        <v>109.99599999999998</v>
      </c>
      <c r="D20" s="15">
        <f>B20*'Parameter values '!$G$4</f>
        <v>10087.48</v>
      </c>
      <c r="E20" s="15">
        <f>'Parameter values '!$G$9+B20*'Parameter values '!$G$5</f>
        <v>7017.496</v>
      </c>
      <c r="F20" s="15">
        <f>-'Parameter values '!$G$9+B20*'Parameter values '!$G$7</f>
        <v>3069.9840000000004</v>
      </c>
      <c r="G20" s="15">
        <f>D20*EXP(-'Parameter values '!$G$14*A20)</f>
        <v>6829.797680362745</v>
      </c>
      <c r="H20" s="15">
        <f>'Parameter values '!$G$9+('Parameter values '!$G$5*B20)*EXP(-'Parameter values '!$G$14*A20)</f>
        <v>6365.959536072549</v>
      </c>
      <c r="I20" s="15">
        <f t="shared" si="0"/>
        <v>463.8381442901964</v>
      </c>
    </row>
    <row r="21" spans="1:9" s="15" customFormat="1" ht="12.75">
      <c r="A21" s="14">
        <f t="shared" si="1"/>
        <v>14</v>
      </c>
      <c r="B21" s="15">
        <f>'Parameter values '!$G$19*A21+'Parameter values '!$G$20*A21*A21+'Parameter values '!$G$21*A21*A21*A21</f>
        <v>1123.696</v>
      </c>
      <c r="C21" s="15">
        <f t="shared" si="2"/>
        <v>114.94799999999987</v>
      </c>
      <c r="D21" s="15">
        <f>B21*'Parameter values '!$G$4</f>
        <v>11236.96</v>
      </c>
      <c r="E21" s="15">
        <f>'Parameter values '!$G$9+B21*'Parameter values '!$G$5</f>
        <v>7247.392</v>
      </c>
      <c r="F21" s="15">
        <f>-'Parameter values '!$G$9+B21*'Parameter values '!$G$7</f>
        <v>3989.5679999999993</v>
      </c>
      <c r="G21" s="15">
        <f>D21*EXP(-'Parameter values '!$G$14*A21)</f>
        <v>7383.208832388999</v>
      </c>
      <c r="H21" s="15">
        <f>'Parameter values '!$G$9+('Parameter values '!$G$5*B21)*EXP(-'Parameter values '!$G$14*A21)</f>
        <v>6476.6417664778</v>
      </c>
      <c r="I21" s="15">
        <f t="shared" si="0"/>
        <v>906.5670659111993</v>
      </c>
    </row>
    <row r="22" spans="1:9" s="15" customFormat="1" ht="12.75">
      <c r="A22" s="14">
        <f t="shared" si="1"/>
        <v>15</v>
      </c>
      <c r="B22" s="15">
        <f>'Parameter values '!$G$19*A22+'Parameter values '!$G$20*A22*A22+'Parameter values '!$G$21*A22*A22*A22</f>
        <v>1243.5</v>
      </c>
      <c r="C22" s="15">
        <f t="shared" si="2"/>
        <v>119.80400000000009</v>
      </c>
      <c r="D22" s="15">
        <f>B22*'Parameter values '!$G$4</f>
        <v>12435</v>
      </c>
      <c r="E22" s="15">
        <f>'Parameter values '!$G$9+B22*'Parameter values '!$G$5</f>
        <v>7487</v>
      </c>
      <c r="F22" s="15">
        <f>-'Parameter values '!$G$9+B22*'Parameter values '!$G$7</f>
        <v>4948</v>
      </c>
      <c r="G22" s="15">
        <f>D22*EXP(-'Parameter values '!$G$14*A22)</f>
        <v>7928.9060654167515</v>
      </c>
      <c r="H22" s="15">
        <f>'Parameter values '!$G$9+('Parameter values '!$G$5*B22)*EXP(-'Parameter values '!$G$14*A22)</f>
        <v>6585.78121308335</v>
      </c>
      <c r="I22" s="15">
        <f t="shared" si="0"/>
        <v>1343.1248523334016</v>
      </c>
    </row>
    <row r="23" spans="1:9" s="15" customFormat="1" ht="12.75">
      <c r="A23" s="14">
        <f t="shared" si="1"/>
        <v>16</v>
      </c>
      <c r="B23" s="15">
        <f>'Parameter values '!$G$19*A23+'Parameter values '!$G$20*A23*A23+'Parameter values '!$G$21*A23*A23*A23</f>
        <v>1368.0639999999999</v>
      </c>
      <c r="C23" s="15">
        <f t="shared" si="2"/>
        <v>124.56399999999985</v>
      </c>
      <c r="D23" s="15">
        <f>B23*'Parameter values '!$G$4</f>
        <v>13680.64</v>
      </c>
      <c r="E23" s="15">
        <f>'Parameter values '!$G$9+B23*'Parameter values '!$G$5</f>
        <v>7736.128</v>
      </c>
      <c r="F23" s="15">
        <f>-'Parameter values '!$G$9+B23*'Parameter values '!$G$7</f>
        <v>5944.511999999999</v>
      </c>
      <c r="G23" s="15">
        <f>D23*EXP(-'Parameter values '!$G$14*A23)</f>
        <v>8465.352821278762</v>
      </c>
      <c r="H23" s="15">
        <f>'Parameter values '!$G$9+('Parameter values '!$G$5*B23)*EXP(-'Parameter values '!$G$14*A23)</f>
        <v>6693.070564255752</v>
      </c>
      <c r="I23" s="15">
        <f t="shared" si="0"/>
        <v>1772.28225702301</v>
      </c>
    </row>
    <row r="24" spans="1:9" s="15" customFormat="1" ht="12.75">
      <c r="A24" s="14">
        <f t="shared" si="1"/>
        <v>17</v>
      </c>
      <c r="B24" s="15">
        <f>'Parameter values '!$G$19*A24+'Parameter values '!$G$20*A24*A24+'Parameter values '!$G$21*A24*A24*A24</f>
        <v>1497.2920000000001</v>
      </c>
      <c r="C24" s="15">
        <f t="shared" si="2"/>
        <v>129.2280000000003</v>
      </c>
      <c r="D24" s="15">
        <f>B24*'Parameter values '!$G$4</f>
        <v>14972.920000000002</v>
      </c>
      <c r="E24" s="15">
        <f>'Parameter values '!$G$9+B24*'Parameter values '!$G$5</f>
        <v>7994.584000000001</v>
      </c>
      <c r="F24" s="15">
        <f>-'Parameter values '!$G$9+B24*'Parameter values '!$G$7</f>
        <v>6978.336000000001</v>
      </c>
      <c r="G24" s="15">
        <f>D24*EXP(-'Parameter values '!$G$14*A24)</f>
        <v>8991.172261909753</v>
      </c>
      <c r="H24" s="15">
        <f>'Parameter values '!$G$9+('Parameter values '!$G$5*B24)*EXP(-'Parameter values '!$G$14*A24)</f>
        <v>6798.23445238195</v>
      </c>
      <c r="I24" s="15">
        <f t="shared" si="0"/>
        <v>2192.9378095278025</v>
      </c>
    </row>
    <row r="25" spans="1:9" s="15" customFormat="1" ht="12.75">
      <c r="A25" s="14">
        <f t="shared" si="1"/>
        <v>18</v>
      </c>
      <c r="B25" s="15">
        <f>'Parameter values '!$G$19*A25+'Parameter values '!$G$20*A25*A25+'Parameter values '!$G$21*A25*A25*A25</f>
        <v>1631.0880000000002</v>
      </c>
      <c r="C25" s="15">
        <f t="shared" si="2"/>
        <v>133.79600000000005</v>
      </c>
      <c r="D25" s="15">
        <f>B25*'Parameter values '!$G$4</f>
        <v>16310.880000000001</v>
      </c>
      <c r="E25" s="15">
        <f>'Parameter values '!$G$9+B25*'Parameter values '!$G$5</f>
        <v>8262.176</v>
      </c>
      <c r="F25" s="15">
        <f>-'Parameter values '!$G$9+B25*'Parameter values '!$G$7</f>
        <v>8048.7040000000015</v>
      </c>
      <c r="G25" s="15">
        <f>D25*EXP(-'Parameter values '!$G$14*A25)</f>
        <v>9505.13681468186</v>
      </c>
      <c r="H25" s="15">
        <f>'Parameter values '!$G$9+('Parameter values '!$G$5*B25)*EXP(-'Parameter values '!$G$14*A25)</f>
        <v>6901.027362936373</v>
      </c>
      <c r="I25" s="15">
        <f aca="true" t="shared" si="3" ref="I25:I40">G25-H25</f>
        <v>2604.1094517454876</v>
      </c>
    </row>
    <row r="26" spans="1:9" s="15" customFormat="1" ht="12.75">
      <c r="A26" s="14">
        <f aca="true" t="shared" si="4" ref="A26:A41">A25+1</f>
        <v>19</v>
      </c>
      <c r="B26" s="15">
        <f>'Parameter values '!$G$19*A26+'Parameter values '!$G$20*A26*A26+'Parameter values '!$G$21*A26*A26*A26</f>
        <v>1769.356</v>
      </c>
      <c r="C26" s="15">
        <f aca="true" t="shared" si="5" ref="C26:C41">B26-B25</f>
        <v>138.2679999999998</v>
      </c>
      <c r="D26" s="15">
        <f>B26*'Parameter values '!$G$4</f>
        <v>17693.56</v>
      </c>
      <c r="E26" s="15">
        <f>'Parameter values '!$G$9+B26*'Parameter values '!$G$5</f>
        <v>8538.712</v>
      </c>
      <c r="F26" s="15">
        <f>-'Parameter values '!$G$9+B26*'Parameter values '!$G$7</f>
        <v>9154.848</v>
      </c>
      <c r="G26" s="15">
        <f>D26*EXP(-'Parameter values '!$G$14*A26)</f>
        <v>10006.158281156582</v>
      </c>
      <c r="H26" s="15">
        <f>'Parameter values '!$G$9+('Parameter values '!$G$5*B26)*EXP(-'Parameter values '!$G$14*A26)</f>
        <v>7001.231656231316</v>
      </c>
      <c r="I26" s="15">
        <f t="shared" si="3"/>
        <v>3004.926624925266</v>
      </c>
    </row>
    <row r="27" spans="1:9" s="15" customFormat="1" ht="12.75">
      <c r="A27" s="14">
        <f t="shared" si="4"/>
        <v>20</v>
      </c>
      <c r="B27" s="15">
        <f>'Parameter values '!$G$19*A27+'Parameter values '!$G$20*A27*A27+'Parameter values '!$G$21*A27*A27*A27</f>
        <v>1912</v>
      </c>
      <c r="C27" s="15">
        <f t="shared" si="5"/>
        <v>142.644</v>
      </c>
      <c r="D27" s="15">
        <f>B27*'Parameter values '!$G$4</f>
        <v>19120</v>
      </c>
      <c r="E27" s="15">
        <f>'Parameter values '!$G$9+B27*'Parameter values '!$G$5</f>
        <v>8824</v>
      </c>
      <c r="F27" s="15">
        <f>-'Parameter values '!$G$9+B27*'Parameter values '!$G$7</f>
        <v>10296</v>
      </c>
      <c r="G27" s="15">
        <f>D27*EXP(-'Parameter values '!$G$14*A27)</f>
        <v>10493.278482117785</v>
      </c>
      <c r="H27" s="15">
        <f>'Parameter values '!$G$9+('Parameter values '!$G$5*B27)*EXP(-'Parameter values '!$G$14*A27)</f>
        <v>7098.655696423557</v>
      </c>
      <c r="I27" s="15">
        <f t="shared" si="3"/>
        <v>3394.622785694228</v>
      </c>
    </row>
    <row r="28" spans="1:9" s="15" customFormat="1" ht="12.75">
      <c r="A28" s="14">
        <f t="shared" si="4"/>
        <v>21</v>
      </c>
      <c r="B28" s="15">
        <f>'Parameter values '!$G$19*A28+'Parameter values '!$G$20*A28*A28+'Parameter values '!$G$21*A28*A28*A28</f>
        <v>2058.9240000000004</v>
      </c>
      <c r="C28" s="15">
        <f t="shared" si="5"/>
        <v>146.92400000000043</v>
      </c>
      <c r="D28" s="15">
        <f>B28*'Parameter values '!$G$4</f>
        <v>20589.240000000005</v>
      </c>
      <c r="E28" s="15">
        <f>'Parameter values '!$G$9+B28*'Parameter values '!$G$5</f>
        <v>9117.848000000002</v>
      </c>
      <c r="F28" s="15">
        <f>-'Parameter values '!$G$9+B28*'Parameter values '!$G$7</f>
        <v>11471.392000000003</v>
      </c>
      <c r="G28" s="15">
        <f>D28*EXP(-'Parameter values '!$G$14*A28)</f>
        <v>10965.66041296325</v>
      </c>
      <c r="H28" s="15">
        <f>'Parameter values '!$G$9+('Parameter values '!$G$5*B28)*EXP(-'Parameter values '!$G$14*A28)</f>
        <v>7193.1320825926505</v>
      </c>
      <c r="I28" s="15">
        <f t="shared" si="3"/>
        <v>3772.5283303706</v>
      </c>
    </row>
    <row r="29" spans="1:9" s="15" customFormat="1" ht="12.75">
      <c r="A29" s="14">
        <f t="shared" si="4"/>
        <v>22</v>
      </c>
      <c r="B29" s="15">
        <f>'Parameter values '!$G$19*A29+'Parameter values '!$G$20*A29*A29+'Parameter values '!$G$21*A29*A29*A29</f>
        <v>2210.032</v>
      </c>
      <c r="C29" s="15">
        <f t="shared" si="5"/>
        <v>151.10799999999972</v>
      </c>
      <c r="D29" s="15">
        <f>B29*'Parameter values '!$G$4</f>
        <v>22100.32</v>
      </c>
      <c r="E29" s="15">
        <f>'Parameter values '!$G$9+B29*'Parameter values '!$G$5</f>
        <v>9420.064</v>
      </c>
      <c r="F29" s="15">
        <f>-'Parameter values '!$G$9+B29*'Parameter values '!$G$7</f>
        <v>12680.256000000001</v>
      </c>
      <c r="G29" s="15">
        <f>D29*EXP(-'Parameter values '!$G$14*A29)</f>
        <v>11422.579884693592</v>
      </c>
      <c r="H29" s="15">
        <f>'Parameter values '!$G$9+('Parameter values '!$G$5*B29)*EXP(-'Parameter values '!$G$14*A29)</f>
        <v>7284.515976938718</v>
      </c>
      <c r="I29" s="15">
        <f t="shared" si="3"/>
        <v>4138.063907754874</v>
      </c>
    </row>
    <row r="30" spans="1:9" s="15" customFormat="1" ht="12.75">
      <c r="A30" s="14">
        <f t="shared" si="4"/>
        <v>23</v>
      </c>
      <c r="B30" s="15">
        <f>'Parameter values '!$G$19*A30+'Parameter values '!$G$20*A30*A30+'Parameter values '!$G$21*A30*A30*A30</f>
        <v>2365.2279999999996</v>
      </c>
      <c r="C30" s="15">
        <f t="shared" si="5"/>
        <v>155.19599999999946</v>
      </c>
      <c r="D30" s="15">
        <f>B30*'Parameter values '!$G$4</f>
        <v>23652.279999999995</v>
      </c>
      <c r="E30" s="15">
        <f>'Parameter values '!$G$9+B30*'Parameter values '!$G$5</f>
        <v>9730.455999999998</v>
      </c>
      <c r="F30" s="15">
        <f>-'Parameter values '!$G$9+B30*'Parameter values '!$G$7</f>
        <v>13921.823999999997</v>
      </c>
      <c r="G30" s="15">
        <f>D30*EXP(-'Parameter values '!$G$14*A30)</f>
        <v>11863.417626849683</v>
      </c>
      <c r="H30" s="15">
        <f>'Parameter values '!$G$9+('Parameter values '!$G$5*B30)*EXP(-'Parameter values '!$G$14*A30)</f>
        <v>7372.683525369936</v>
      </c>
      <c r="I30" s="15">
        <f t="shared" si="3"/>
        <v>4490.734101479747</v>
      </c>
    </row>
    <row r="31" spans="1:9" s="15" customFormat="1" ht="12.75">
      <c r="A31" s="14">
        <f t="shared" si="4"/>
        <v>24</v>
      </c>
      <c r="B31" s="15">
        <f>'Parameter values '!$G$19*A31+'Parameter values '!$G$20*A31*A31+'Parameter values '!$G$21*A31*A31*A31</f>
        <v>2524.416</v>
      </c>
      <c r="C31" s="15">
        <f t="shared" si="5"/>
        <v>159.18800000000056</v>
      </c>
      <c r="D31" s="15">
        <f>B31*'Parameter values '!$G$4</f>
        <v>25244.160000000003</v>
      </c>
      <c r="E31" s="15">
        <f>'Parameter values '!$G$9+B31*'Parameter values '!$G$5</f>
        <v>10048.832</v>
      </c>
      <c r="F31" s="15">
        <f>-'Parameter values '!$G$9+B31*'Parameter values '!$G$7</f>
        <v>15195.328000000001</v>
      </c>
      <c r="G31" s="15">
        <f>D31*EXP(-'Parameter values '!$G$14*A31)</f>
        <v>12287.65182981448</v>
      </c>
      <c r="H31" s="15">
        <f>'Parameter values '!$G$9+('Parameter values '!$G$5*B31)*EXP(-'Parameter values '!$G$14*A31)</f>
        <v>7457.530365962895</v>
      </c>
      <c r="I31" s="15">
        <f t="shared" si="3"/>
        <v>4830.121463851585</v>
      </c>
    </row>
    <row r="32" spans="1:9" s="15" customFormat="1" ht="12.75">
      <c r="A32" s="14">
        <f t="shared" si="4"/>
        <v>25</v>
      </c>
      <c r="B32" s="15">
        <f>'Parameter values '!$G$19*A32+'Parameter values '!$G$20*A32*A32+'Parameter values '!$G$21*A32*A32*A32</f>
        <v>2687.5</v>
      </c>
      <c r="C32" s="15">
        <f t="shared" si="5"/>
        <v>163.08399999999983</v>
      </c>
      <c r="D32" s="15">
        <f>B32*'Parameter values '!$G$4</f>
        <v>26875</v>
      </c>
      <c r="E32" s="15">
        <f>'Parameter values '!$G$9+B32*'Parameter values '!$G$5</f>
        <v>10375</v>
      </c>
      <c r="F32" s="15">
        <f>-'Parameter values '!$G$9+B32*'Parameter values '!$G$7</f>
        <v>16500</v>
      </c>
      <c r="G32" s="15">
        <f>D32*EXP(-'Parameter values '!$G$14*A32)</f>
        <v>12694.85110491477</v>
      </c>
      <c r="H32" s="15">
        <f>'Parameter values '!$G$9+('Parameter values '!$G$5*B32)*EXP(-'Parameter values '!$G$14*A32)</f>
        <v>7538.970220982954</v>
      </c>
      <c r="I32" s="15">
        <f t="shared" si="3"/>
        <v>5155.880883931815</v>
      </c>
    </row>
    <row r="33" spans="1:9" s="15" customFormat="1" ht="12.75">
      <c r="A33" s="14">
        <f t="shared" si="4"/>
        <v>26</v>
      </c>
      <c r="B33" s="15">
        <f>'Parameter values '!$G$19*A33+'Parameter values '!$G$20*A33*A33+'Parameter values '!$G$21*A33*A33*A33</f>
        <v>2854.3840000000005</v>
      </c>
      <c r="C33" s="15">
        <f t="shared" si="5"/>
        <v>166.88400000000047</v>
      </c>
      <c r="D33" s="15">
        <f>B33*'Parameter values '!$G$4</f>
        <v>28543.840000000004</v>
      </c>
      <c r="E33" s="15">
        <f>'Parameter values '!$G$9+B33*'Parameter values '!$G$5</f>
        <v>10708.768</v>
      </c>
      <c r="F33" s="15">
        <f>-'Parameter values '!$G$9+B33*'Parameter values '!$G$7</f>
        <v>17835.072000000004</v>
      </c>
      <c r="G33" s="15">
        <f>D33*EXP(-'Parameter values '!$G$14*A33)</f>
        <v>13084.667841734494</v>
      </c>
      <c r="H33" s="15">
        <f>'Parameter values '!$G$9+('Parameter values '!$G$5*B33)*EXP(-'Parameter values '!$G$14*A33)</f>
        <v>7616.933568346898</v>
      </c>
      <c r="I33" s="15">
        <f t="shared" si="3"/>
        <v>5467.734273387596</v>
      </c>
    </row>
    <row r="34" spans="1:9" s="15" customFormat="1" ht="12.75">
      <c r="A34" s="14">
        <f t="shared" si="4"/>
        <v>27</v>
      </c>
      <c r="B34" s="15">
        <f>'Parameter values '!$G$19*A34+'Parameter values '!$G$20*A34*A34+'Parameter values '!$G$21*A34*A34*A34</f>
        <v>3024.972</v>
      </c>
      <c r="C34" s="15">
        <f t="shared" si="5"/>
        <v>170.58799999999974</v>
      </c>
      <c r="D34" s="15">
        <f>B34*'Parameter values '!$G$4</f>
        <v>30249.72</v>
      </c>
      <c r="E34" s="15">
        <f>'Parameter values '!$G$9+B34*'Parameter values '!$G$5</f>
        <v>11049.944</v>
      </c>
      <c r="F34" s="15">
        <f>-'Parameter values '!$G$9+B34*'Parameter values '!$G$7</f>
        <v>19199.776</v>
      </c>
      <c r="G34" s="15">
        <f>D34*EXP(-'Parameter values '!$G$14*A34)</f>
        <v>13456.83194298543</v>
      </c>
      <c r="H34" s="15">
        <f>'Parameter values '!$G$9+('Parameter values '!$G$5*B34)*EXP(-'Parameter values '!$G$14*A34)</f>
        <v>7691.3663885970855</v>
      </c>
      <c r="I34" s="15">
        <f t="shared" si="3"/>
        <v>5765.465554388344</v>
      </c>
    </row>
    <row r="35" spans="1:9" s="15" customFormat="1" ht="12.75">
      <c r="A35" s="14">
        <f t="shared" si="4"/>
        <v>28</v>
      </c>
      <c r="B35" s="15">
        <f>'Parameter values '!$G$19*A35+'Parameter values '!$G$20*A35*A35+'Parameter values '!$G$21*A35*A35*A35</f>
        <v>3199.168</v>
      </c>
      <c r="C35" s="15">
        <f t="shared" si="5"/>
        <v>174.1959999999999</v>
      </c>
      <c r="D35" s="15">
        <f>B35*'Parameter values '!$G$4</f>
        <v>31991.68</v>
      </c>
      <c r="E35" s="15">
        <f>'Parameter values '!$G$9+B35*'Parameter values '!$G$5</f>
        <v>11398.336</v>
      </c>
      <c r="F35" s="15">
        <f>-'Parameter values '!$G$9+B35*'Parameter values '!$G$7</f>
        <v>20593.344</v>
      </c>
      <c r="G35" s="15">
        <f>D35*EXP(-'Parameter values '!$G$14*A35)</f>
        <v>13811.144918175622</v>
      </c>
      <c r="H35" s="15">
        <f>'Parameter values '!$G$9+('Parameter values '!$G$5*B35)*EXP(-'Parameter values '!$G$14*A35)</f>
        <v>7762.228983635125</v>
      </c>
      <c r="I35" s="15">
        <f t="shared" si="3"/>
        <v>6048.915934540497</v>
      </c>
    </row>
    <row r="36" spans="1:9" s="15" customFormat="1" ht="12.75">
      <c r="A36" s="14">
        <f t="shared" si="4"/>
        <v>29</v>
      </c>
      <c r="B36" s="15">
        <f>'Parameter values '!$G$19*A36+'Parameter values '!$G$20*A36*A36+'Parameter values '!$G$21*A36*A36*A36</f>
        <v>3376.876</v>
      </c>
      <c r="C36" s="15">
        <f t="shared" si="5"/>
        <v>177.70800000000008</v>
      </c>
      <c r="D36" s="15">
        <f>B36*'Parameter values '!$G$4</f>
        <v>33768.76</v>
      </c>
      <c r="E36" s="15">
        <f>'Parameter values '!$G$9+B36*'Parameter values '!$G$5</f>
        <v>11753.752</v>
      </c>
      <c r="F36" s="15">
        <f>-'Parameter values '!$G$9+B36*'Parameter values '!$G$7</f>
        <v>22015.008</v>
      </c>
      <c r="G36" s="15">
        <f>D36*EXP(-'Parameter values '!$G$14*A36)</f>
        <v>14147.474318171702</v>
      </c>
      <c r="H36" s="15">
        <f>'Parameter values '!$G$9+('Parameter values '!$G$5*B36)*EXP(-'Parameter values '!$G$14*A36)</f>
        <v>7829.494863634341</v>
      </c>
      <c r="I36" s="15">
        <f t="shared" si="3"/>
        <v>6317.979454537362</v>
      </c>
    </row>
    <row r="37" spans="1:9" s="15" customFormat="1" ht="12.75">
      <c r="A37" s="14">
        <f t="shared" si="4"/>
        <v>30</v>
      </c>
      <c r="B37" s="15">
        <f>'Parameter values '!$G$19*A37+'Parameter values '!$G$20*A37*A37+'Parameter values '!$G$21*A37*A37*A37</f>
        <v>3558</v>
      </c>
      <c r="C37" s="15">
        <f t="shared" si="5"/>
        <v>181.1239999999998</v>
      </c>
      <c r="D37" s="15">
        <f>B37*'Parameter values '!$G$4</f>
        <v>35580</v>
      </c>
      <c r="E37" s="15">
        <f>'Parameter values '!$G$9+B37*'Parameter values '!$G$5</f>
        <v>12116</v>
      </c>
      <c r="F37" s="15">
        <f>-'Parameter values '!$G$9+B37*'Parameter values '!$G$7</f>
        <v>23464</v>
      </c>
      <c r="G37" s="15">
        <f>D37*EXP(-'Parameter values '!$G$14*A37)</f>
        <v>14465.748493570518</v>
      </c>
      <c r="H37" s="15">
        <f>'Parameter values '!$G$9+('Parameter values '!$G$5*B37)*EXP(-'Parameter values '!$G$14*A37)</f>
        <v>7893.149698714104</v>
      </c>
      <c r="I37" s="15">
        <f t="shared" si="3"/>
        <v>6572.598794856414</v>
      </c>
    </row>
    <row r="38" spans="1:9" s="15" customFormat="1" ht="12.75">
      <c r="A38" s="14">
        <f t="shared" si="4"/>
        <v>31</v>
      </c>
      <c r="B38" s="15">
        <f>'Parameter values '!$G$19*A38+'Parameter values '!$G$20*A38*A38+'Parameter values '!$G$21*A38*A38*A38</f>
        <v>3742.4440000000004</v>
      </c>
      <c r="C38" s="15">
        <f t="shared" si="5"/>
        <v>184.44400000000041</v>
      </c>
      <c r="D38" s="15">
        <f>B38*'Parameter values '!$G$4</f>
        <v>37424.44</v>
      </c>
      <c r="E38" s="15">
        <f>'Parameter values '!$G$9+B38*'Parameter values '!$G$5</f>
        <v>12484.888</v>
      </c>
      <c r="F38" s="15">
        <f>-'Parameter values '!$G$9+B38*'Parameter values '!$G$7</f>
        <v>24939.552000000003</v>
      </c>
      <c r="G38" s="15">
        <f>D38*EXP(-'Parameter values '!$G$14*A38)</f>
        <v>14765.951660579365</v>
      </c>
      <c r="H38" s="15">
        <f>'Parameter values '!$G$9+('Parameter values '!$G$5*B38)*EXP(-'Parameter values '!$G$14*A38)</f>
        <v>7953.190332115873</v>
      </c>
      <c r="I38" s="15">
        <f t="shared" si="3"/>
        <v>6812.761328463492</v>
      </c>
    </row>
    <row r="39" spans="1:9" s="15" customFormat="1" ht="12.75">
      <c r="A39" s="14">
        <f t="shared" si="4"/>
        <v>32</v>
      </c>
      <c r="B39" s="15">
        <f>'Parameter values '!$G$19*A39+'Parameter values '!$G$20*A39*A39+'Parameter values '!$G$21*A39*A39*A39</f>
        <v>3930.1119999999996</v>
      </c>
      <c r="C39" s="15">
        <f t="shared" si="5"/>
        <v>187.6679999999992</v>
      </c>
      <c r="D39" s="15">
        <f>B39*'Parameter values '!$G$4</f>
        <v>39301.119999999995</v>
      </c>
      <c r="E39" s="15">
        <f>'Parameter values '!$G$9+B39*'Parameter values '!$G$5</f>
        <v>12860.223999999998</v>
      </c>
      <c r="F39" s="15">
        <f>-'Parameter values '!$G$9+B39*'Parameter values '!$G$7</f>
        <v>26440.895999999997</v>
      </c>
      <c r="G39" s="15">
        <f>D39*EXP(-'Parameter values '!$G$14*A39)</f>
        <v>15048.119258854194</v>
      </c>
      <c r="H39" s="15">
        <f>'Parameter values '!$G$9+('Parameter values '!$G$5*B39)*EXP(-'Parameter values '!$G$14*A39)</f>
        <v>8009.623851770839</v>
      </c>
      <c r="I39" s="15">
        <f t="shared" si="3"/>
        <v>7038.4954070833555</v>
      </c>
    </row>
    <row r="40" spans="1:9" s="15" customFormat="1" ht="12.75">
      <c r="A40" s="14">
        <f t="shared" si="4"/>
        <v>33</v>
      </c>
      <c r="B40" s="15">
        <f>'Parameter values '!$G$19*A40+'Parameter values '!$G$20*A40*A40+'Parameter values '!$G$21*A40*A40*A40</f>
        <v>4120.907999999999</v>
      </c>
      <c r="C40" s="15">
        <f t="shared" si="5"/>
        <v>190.79599999999982</v>
      </c>
      <c r="D40" s="15">
        <f>B40*'Parameter values '!$G$4</f>
        <v>41209.079999999994</v>
      </c>
      <c r="E40" s="15">
        <f>'Parameter values '!$G$9+B40*'Parameter values '!$G$5</f>
        <v>13241.815999999999</v>
      </c>
      <c r="F40" s="15">
        <f>-'Parameter values '!$G$9+B40*'Parameter values '!$G$7</f>
        <v>27967.263999999996</v>
      </c>
      <c r="G40" s="15">
        <f>D40*EXP(-'Parameter values '!$G$14*A40)</f>
        <v>15312.33358646276</v>
      </c>
      <c r="H40" s="15">
        <f>'Parameter values '!$G$9+('Parameter values '!$G$5*B40)*EXP(-'Parameter values '!$G$14*A40)</f>
        <v>8062.466717292553</v>
      </c>
      <c r="I40" s="15">
        <f t="shared" si="3"/>
        <v>7249.866869170208</v>
      </c>
    </row>
    <row r="41" spans="1:9" s="15" customFormat="1" ht="12.75">
      <c r="A41" s="14">
        <f t="shared" si="4"/>
        <v>34</v>
      </c>
      <c r="B41" s="15">
        <f>'Parameter values '!$G$19*A41+'Parameter values '!$G$20*A41*A41+'Parameter values '!$G$21*A41*A41*A41</f>
        <v>4314.736000000001</v>
      </c>
      <c r="C41" s="15">
        <f t="shared" si="5"/>
        <v>193.82800000000134</v>
      </c>
      <c r="D41" s="15">
        <f>B41*'Parameter values '!$G$4</f>
        <v>43147.36000000001</v>
      </c>
      <c r="E41" s="15">
        <f>'Parameter values '!$G$9+B41*'Parameter values '!$G$5</f>
        <v>13629.472000000002</v>
      </c>
      <c r="F41" s="15">
        <f>-'Parameter values '!$G$9+B41*'Parameter values '!$G$7</f>
        <v>29517.888000000006</v>
      </c>
      <c r="G41" s="15">
        <f>D41*EXP(-'Parameter values '!$G$14*A41)</f>
        <v>15558.719697826275</v>
      </c>
      <c r="H41" s="15">
        <f>'Parameter values '!$G$9+('Parameter values '!$G$5*B41)*EXP(-'Parameter values '!$G$14*A41)</f>
        <v>8111.743939565255</v>
      </c>
      <c r="I41" s="15">
        <f aca="true" t="shared" si="6" ref="I41:I56">G41-H41</f>
        <v>7446.97575826102</v>
      </c>
    </row>
    <row r="42" spans="1:9" s="15" customFormat="1" ht="12.75">
      <c r="A42" s="14">
        <f aca="true" t="shared" si="7" ref="A42:A57">A41+1</f>
        <v>35</v>
      </c>
      <c r="B42" s="15">
        <f>'Parameter values '!$G$19*A42+'Parameter values '!$G$20*A42*A42+'Parameter values '!$G$21*A42*A42*A42</f>
        <v>4511.5</v>
      </c>
      <c r="C42" s="15">
        <f aca="true" t="shared" si="8" ref="C42:C57">B42-B41</f>
        <v>196.7639999999992</v>
      </c>
      <c r="D42" s="15">
        <f>B42*'Parameter values '!$G$4</f>
        <v>45115</v>
      </c>
      <c r="E42" s="15">
        <f>'Parameter values '!$G$9+B42*'Parameter values '!$G$5</f>
        <v>14023</v>
      </c>
      <c r="F42" s="15">
        <f>-'Parameter values '!$G$9+B42*'Parameter values '!$G$7</f>
        <v>31092</v>
      </c>
      <c r="G42" s="15">
        <f>D42*EXP(-'Parameter values '!$G$14*A42)</f>
        <v>15787.441551149772</v>
      </c>
      <c r="H42" s="15">
        <f>'Parameter values '!$G$9+('Parameter values '!$G$5*B42)*EXP(-'Parameter values '!$G$14*A42)</f>
        <v>8157.488310229955</v>
      </c>
      <c r="I42" s="15">
        <f t="shared" si="6"/>
        <v>7629.953240919817</v>
      </c>
    </row>
    <row r="43" spans="1:9" s="15" customFormat="1" ht="12.75">
      <c r="A43" s="14">
        <f t="shared" si="7"/>
        <v>36</v>
      </c>
      <c r="B43" s="15">
        <f>'Parameter values '!$G$19*A43+'Parameter values '!$G$20*A43*A43+'Parameter values '!$G$21*A43*A43*A43</f>
        <v>4711.104</v>
      </c>
      <c r="C43" s="15">
        <f t="shared" si="8"/>
        <v>199.60400000000027</v>
      </c>
      <c r="D43" s="15">
        <f>B43*'Parameter values '!$G$4</f>
        <v>47111.04</v>
      </c>
      <c r="E43" s="15">
        <f>'Parameter values '!$G$9+B43*'Parameter values '!$G$5</f>
        <v>14422.208</v>
      </c>
      <c r="F43" s="15">
        <f>-'Parameter values '!$G$9+B43*'Parameter values '!$G$7</f>
        <v>32688.832000000002</v>
      </c>
      <c r="G43" s="15">
        <f>D43*EXP(-'Parameter values '!$G$14*A43)</f>
        <v>15998.698392479753</v>
      </c>
      <c r="H43" s="15">
        <f>'Parameter values '!$G$9+('Parameter values '!$G$5*B43)*EXP(-'Parameter values '!$G$14*A43)</f>
        <v>8199.739678495951</v>
      </c>
      <c r="I43" s="15">
        <f t="shared" si="6"/>
        <v>7798.958713983802</v>
      </c>
    </row>
    <row r="44" spans="1:9" s="15" customFormat="1" ht="12.75">
      <c r="A44" s="14">
        <f t="shared" si="7"/>
        <v>37</v>
      </c>
      <c r="B44" s="15">
        <f>'Parameter values '!$G$19*A44+'Parameter values '!$G$20*A44*A44+'Parameter values '!$G$21*A44*A44*A44</f>
        <v>4913.452</v>
      </c>
      <c r="C44" s="15">
        <f t="shared" si="8"/>
        <v>202.34799999999996</v>
      </c>
      <c r="D44" s="15">
        <f>B44*'Parameter values '!$G$4</f>
        <v>49134.520000000004</v>
      </c>
      <c r="E44" s="15">
        <f>'Parameter values '!$G$9+B44*'Parameter values '!$G$5</f>
        <v>14826.904</v>
      </c>
      <c r="F44" s="15">
        <f>-'Parameter values '!$G$9+B44*'Parameter values '!$G$7</f>
        <v>34307.616</v>
      </c>
      <c r="G44" s="15">
        <f>D44*EXP(-'Parameter values '!$G$14*A44)</f>
        <v>16192.721364128103</v>
      </c>
      <c r="H44" s="15">
        <f>'Parameter values '!$G$9+('Parameter values '!$G$5*B44)*EXP(-'Parameter values '!$G$14*A44)</f>
        <v>8238.54427282562</v>
      </c>
      <c r="I44" s="15">
        <f t="shared" si="6"/>
        <v>7954.177091302483</v>
      </c>
    </row>
    <row r="45" spans="1:9" s="15" customFormat="1" ht="12.75">
      <c r="A45" s="14">
        <f t="shared" si="7"/>
        <v>38</v>
      </c>
      <c r="B45" s="15">
        <f>'Parameter values '!$G$19*A45+'Parameter values '!$G$20*A45*A45+'Parameter values '!$G$21*A45*A45*A45</f>
        <v>5118.447999999999</v>
      </c>
      <c r="C45" s="15">
        <f t="shared" si="8"/>
        <v>204.99599999999919</v>
      </c>
      <c r="D45" s="15">
        <f>B45*'Parameter values '!$G$4</f>
        <v>51184.479999999996</v>
      </c>
      <c r="E45" s="15">
        <f>'Parameter values '!$G$9+B45*'Parameter values '!$G$5</f>
        <v>15236.895999999999</v>
      </c>
      <c r="F45" s="15">
        <f>-'Parameter values '!$G$9+B45*'Parameter values '!$G$7</f>
        <v>35947.583999999995</v>
      </c>
      <c r="G45" s="15">
        <f>D45*EXP(-'Parameter values '!$G$14*A45)</f>
        <v>16369.770325776171</v>
      </c>
      <c r="H45" s="15">
        <f>'Parameter values '!$G$9+('Parameter values '!$G$5*B45)*EXP(-'Parameter values '!$G$14*A45)</f>
        <v>8273.954065155234</v>
      </c>
      <c r="I45" s="15">
        <f t="shared" si="6"/>
        <v>8095.816260620937</v>
      </c>
    </row>
    <row r="46" spans="1:9" s="15" customFormat="1" ht="12.75">
      <c r="A46" s="14">
        <f t="shared" si="7"/>
        <v>39</v>
      </c>
      <c r="B46" s="15">
        <f>'Parameter values '!$G$19*A46+'Parameter values '!$G$20*A46*A46+'Parameter values '!$G$21*A46*A46*A46</f>
        <v>5325.996</v>
      </c>
      <c r="C46" s="15">
        <f t="shared" si="8"/>
        <v>207.54800000000068</v>
      </c>
      <c r="D46" s="15">
        <f>B46*'Parameter values '!$G$4</f>
        <v>53259.96</v>
      </c>
      <c r="E46" s="15">
        <f>'Parameter values '!$G$9+B46*'Parameter values '!$G$5</f>
        <v>15651.992</v>
      </c>
      <c r="F46" s="15">
        <f>-'Parameter values '!$G$9+B46*'Parameter values '!$G$7</f>
        <v>37607.968</v>
      </c>
      <c r="G46" s="15">
        <f>D46*EXP(-'Parameter values '!$G$14*A46)</f>
        <v>16530.130877122083</v>
      </c>
      <c r="H46" s="15">
        <f>'Parameter values '!$G$9+('Parameter values '!$G$5*B46)*EXP(-'Parameter values '!$G$14*A46)</f>
        <v>8306.026175424417</v>
      </c>
      <c r="I46" s="15">
        <f t="shared" si="6"/>
        <v>8224.104701697666</v>
      </c>
    </row>
    <row r="47" spans="1:9" s="15" customFormat="1" ht="12.75">
      <c r="A47" s="14">
        <f t="shared" si="7"/>
        <v>40</v>
      </c>
      <c r="B47" s="15">
        <f>'Parameter values '!$G$19*A47+'Parameter values '!$G$20*A47*A47+'Parameter values '!$G$21*A47*A47*A47</f>
        <v>5536</v>
      </c>
      <c r="C47" s="15">
        <f t="shared" si="8"/>
        <v>210.0039999999999</v>
      </c>
      <c r="D47" s="15">
        <f>B47*'Parameter values '!$G$4</f>
        <v>55360</v>
      </c>
      <c r="E47" s="15">
        <f>'Parameter values '!$G$9+B47*'Parameter values '!$G$5</f>
        <v>16072</v>
      </c>
      <c r="F47" s="15">
        <f>-'Parameter values '!$G$9+B47*'Parameter values '!$G$7</f>
        <v>39288</v>
      </c>
      <c r="G47" s="15">
        <f>D47*EXP(-'Parameter values '!$G$14*A47)</f>
        <v>16674.11157145951</v>
      </c>
      <c r="H47" s="15">
        <f>'Parameter values '!$G$9+('Parameter values '!$G$5*B47)*EXP(-'Parameter values '!$G$14*A47)</f>
        <v>8334.822314291901</v>
      </c>
      <c r="I47" s="15">
        <f t="shared" si="6"/>
        <v>8339.28925716761</v>
      </c>
    </row>
    <row r="48" spans="1:9" s="15" customFormat="1" ht="12.75">
      <c r="A48" s="14">
        <f t="shared" si="7"/>
        <v>41</v>
      </c>
      <c r="B48" s="15">
        <f>'Parameter values '!$G$19*A48+'Parameter values '!$G$20*A48*A48+'Parameter values '!$G$21*A48*A48*A48</f>
        <v>5748.3640000000005</v>
      </c>
      <c r="C48" s="15">
        <f t="shared" si="8"/>
        <v>212.3640000000005</v>
      </c>
      <c r="D48" s="15">
        <f>B48*'Parameter values '!$G$4</f>
        <v>57483.64000000001</v>
      </c>
      <c r="E48" s="15">
        <f>'Parameter values '!$G$9+B48*'Parameter values '!$G$5</f>
        <v>16496.728000000003</v>
      </c>
      <c r="F48" s="15">
        <f>-'Parameter values '!$G$9+B48*'Parameter values '!$G$7</f>
        <v>40986.912000000004</v>
      </c>
      <c r="G48" s="15">
        <f>D48*EXP(-'Parameter values '!$G$14*A48)</f>
        <v>16802.04131007856</v>
      </c>
      <c r="H48" s="15">
        <f>'Parameter values '!$G$9+('Parameter values '!$G$5*B48)*EXP(-'Parameter values '!$G$14*A48)</f>
        <v>8360.408262015711</v>
      </c>
      <c r="I48" s="15">
        <f t="shared" si="6"/>
        <v>8441.633048062848</v>
      </c>
    </row>
    <row r="49" spans="1:9" s="15" customFormat="1" ht="12.75">
      <c r="A49" s="14">
        <f t="shared" si="7"/>
        <v>42</v>
      </c>
      <c r="B49" s="15">
        <f>'Parameter values '!$G$19*A49+'Parameter values '!$G$20*A49*A49+'Parameter values '!$G$21*A49*A49*A49</f>
        <v>5962.992</v>
      </c>
      <c r="C49" s="15">
        <f t="shared" si="8"/>
        <v>214.6279999999997</v>
      </c>
      <c r="D49" s="15">
        <f>B49*'Parameter values '!$G$4</f>
        <v>59629.92</v>
      </c>
      <c r="E49" s="15">
        <f>'Parameter values '!$G$9+B49*'Parameter values '!$G$5</f>
        <v>16925.984</v>
      </c>
      <c r="F49" s="15">
        <f>-'Parameter values '!$G$9+B49*'Parameter values '!$G$7</f>
        <v>42703.936</v>
      </c>
      <c r="G49" s="15">
        <f>D49*EXP(-'Parameter values '!$G$14*A49)</f>
        <v>16914.26690785919</v>
      </c>
      <c r="H49" s="15">
        <f>'Parameter values '!$G$9+('Parameter values '!$G$5*B49)*EXP(-'Parameter values '!$G$14*A49)</f>
        <v>8382.853381571838</v>
      </c>
      <c r="I49" s="15">
        <f t="shared" si="6"/>
        <v>8531.413526287351</v>
      </c>
    </row>
    <row r="50" spans="1:9" s="15" customFormat="1" ht="12.75">
      <c r="A50" s="14">
        <f t="shared" si="7"/>
        <v>43</v>
      </c>
      <c r="B50" s="15">
        <f>'Parameter values '!$G$19*A50+'Parameter values '!$G$20*A50*A50+'Parameter values '!$G$21*A50*A50*A50</f>
        <v>6179.7880000000005</v>
      </c>
      <c r="C50" s="15">
        <f t="shared" si="8"/>
        <v>216.79600000000028</v>
      </c>
      <c r="D50" s="15">
        <f>B50*'Parameter values '!$G$4</f>
        <v>61797.880000000005</v>
      </c>
      <c r="E50" s="15">
        <f>'Parameter values '!$G$9+B50*'Parameter values '!$G$5</f>
        <v>17359.576</v>
      </c>
      <c r="F50" s="15">
        <f>-'Parameter values '!$G$9+B50*'Parameter values '!$G$7</f>
        <v>44438.304000000004</v>
      </c>
      <c r="G50" s="15">
        <f>D50*EXP(-'Parameter values '!$G$14*A50)</f>
        <v>17011.150820886545</v>
      </c>
      <c r="H50" s="15">
        <f>'Parameter values '!$G$9+('Parameter values '!$G$5*B50)*EXP(-'Parameter values '!$G$14*A50)</f>
        <v>8402.230164177308</v>
      </c>
      <c r="I50" s="15">
        <f t="shared" si="6"/>
        <v>8608.920656709237</v>
      </c>
    </row>
    <row r="51" spans="1:9" s="15" customFormat="1" ht="12.75">
      <c r="A51" s="14">
        <f t="shared" si="7"/>
        <v>44</v>
      </c>
      <c r="B51" s="15">
        <f>'Parameter values '!$G$19*A51+'Parameter values '!$G$20*A51*A51+'Parameter values '!$G$21*A51*A51*A51</f>
        <v>6398.656000000001</v>
      </c>
      <c r="C51" s="15">
        <f t="shared" si="8"/>
        <v>218.8680000000004</v>
      </c>
      <c r="D51" s="15">
        <f>B51*'Parameter values '!$G$4</f>
        <v>63986.56000000001</v>
      </c>
      <c r="E51" s="15">
        <f>'Parameter values '!$G$9+B51*'Parameter values '!$G$5</f>
        <v>17797.312</v>
      </c>
      <c r="F51" s="15">
        <f>-'Parameter values '!$G$9+B51*'Parameter values '!$G$7</f>
        <v>46189.24800000001</v>
      </c>
      <c r="G51" s="15">
        <f>D51*EXP(-'Parameter values '!$G$14*A51)</f>
        <v>17093.069027356007</v>
      </c>
      <c r="H51" s="15">
        <f>'Parameter values '!$G$9+('Parameter values '!$G$5*B51)*EXP(-'Parameter values '!$G$14*A51)</f>
        <v>8418.613805471201</v>
      </c>
      <c r="I51" s="15">
        <f t="shared" si="6"/>
        <v>8674.455221884806</v>
      </c>
    </row>
    <row r="52" spans="1:9" s="15" customFormat="1" ht="12.75">
      <c r="A52" s="14">
        <f t="shared" si="7"/>
        <v>45</v>
      </c>
      <c r="B52" s="15">
        <f>'Parameter values '!$G$19*A52+'Parameter values '!$G$20*A52*A52+'Parameter values '!$G$21*A52*A52*A52</f>
        <v>6619.5</v>
      </c>
      <c r="C52" s="15">
        <f t="shared" si="8"/>
        <v>220.84399999999914</v>
      </c>
      <c r="D52" s="15">
        <f>B52*'Parameter values '!$G$4</f>
        <v>66195</v>
      </c>
      <c r="E52" s="15">
        <f>'Parameter values '!$G$9+B52*'Parameter values '!$G$5</f>
        <v>18239</v>
      </c>
      <c r="F52" s="15">
        <f>-'Parameter values '!$G$9+B52*'Parameter values '!$G$7</f>
        <v>47956</v>
      </c>
      <c r="G52" s="15">
        <f>D52*EXP(-'Parameter values '!$G$14*A52)</f>
        <v>17160.40905345479</v>
      </c>
      <c r="H52" s="15">
        <f>'Parameter values '!$G$9+('Parameter values '!$G$5*B52)*EXP(-'Parameter values '!$G$14*A52)</f>
        <v>8432.081810690957</v>
      </c>
      <c r="I52" s="15">
        <f t="shared" si="6"/>
        <v>8728.327242763833</v>
      </c>
    </row>
    <row r="53" spans="1:9" s="15" customFormat="1" ht="12.75">
      <c r="A53" s="14">
        <f t="shared" si="7"/>
        <v>46</v>
      </c>
      <c r="B53" s="15">
        <f>'Parameter values '!$G$19*A53+'Parameter values '!$G$20*A53*A53+'Parameter values '!$G$21*A53*A53*A53</f>
        <v>6842.223999999998</v>
      </c>
      <c r="C53" s="15">
        <f t="shared" si="8"/>
        <v>222.72399999999834</v>
      </c>
      <c r="D53" s="15">
        <f>B53*'Parameter values '!$G$4</f>
        <v>68422.23999999999</v>
      </c>
      <c r="E53" s="15">
        <f>'Parameter values '!$G$9+B53*'Parameter values '!$G$5</f>
        <v>18684.447999999997</v>
      </c>
      <c r="F53" s="15">
        <f>-'Parameter values '!$G$9+B53*'Parameter values '!$G$7</f>
        <v>49737.79199999999</v>
      </c>
      <c r="G53" s="15">
        <f>D53*EXP(-'Parameter values '!$G$14*A53)</f>
        <v>17213.568136307393</v>
      </c>
      <c r="H53" s="15">
        <f>'Parameter values '!$G$9+('Parameter values '!$G$5*B53)*EXP(-'Parameter values '!$G$14*A53)</f>
        <v>8442.713627261477</v>
      </c>
      <c r="I53" s="15">
        <f t="shared" si="6"/>
        <v>8770.854509045916</v>
      </c>
    </row>
    <row r="54" spans="1:9" s="15" customFormat="1" ht="12.75">
      <c r="A54" s="14">
        <f t="shared" si="7"/>
        <v>47</v>
      </c>
      <c r="B54" s="15">
        <f>'Parameter values '!$G$19*A54+'Parameter values '!$G$20*A54*A54+'Parameter values '!$G$21*A54*A54*A54</f>
        <v>7066.732000000002</v>
      </c>
      <c r="C54" s="15">
        <f t="shared" si="8"/>
        <v>224.50800000000345</v>
      </c>
      <c r="D54" s="15">
        <f>B54*'Parameter values '!$G$4</f>
        <v>70667.32000000002</v>
      </c>
      <c r="E54" s="15">
        <f>'Parameter values '!$G$9+B54*'Parameter values '!$G$5</f>
        <v>19133.464000000004</v>
      </c>
      <c r="F54" s="15">
        <f>-'Parameter values '!$G$9+B54*'Parameter values '!$G$7</f>
        <v>51533.856000000014</v>
      </c>
      <c r="G54" s="15">
        <f>D54*EXP(-'Parameter values '!$G$14*A54)</f>
        <v>17252.951516454556</v>
      </c>
      <c r="H54" s="15">
        <f>'Parameter values '!$G$9+('Parameter values '!$G$5*B54)*EXP(-'Parameter values '!$G$14*A54)</f>
        <v>8450.590303290912</v>
      </c>
      <c r="I54" s="15">
        <f t="shared" si="6"/>
        <v>8802.361213163644</v>
      </c>
    </row>
    <row r="55" spans="1:9" s="15" customFormat="1" ht="12.75">
      <c r="A55" s="14">
        <f t="shared" si="7"/>
        <v>48</v>
      </c>
      <c r="B55" s="15">
        <f>'Parameter values '!$G$19*A55+'Parameter values '!$G$20*A55*A55+'Parameter values '!$G$21*A55*A55*A55</f>
        <v>7292.928000000002</v>
      </c>
      <c r="C55" s="15">
        <f t="shared" si="8"/>
        <v>226.1959999999999</v>
      </c>
      <c r="D55" s="15">
        <f>B55*'Parameter values '!$G$4</f>
        <v>72929.28000000001</v>
      </c>
      <c r="E55" s="15">
        <f>'Parameter values '!$G$9+B55*'Parameter values '!$G$5</f>
        <v>19585.856000000003</v>
      </c>
      <c r="F55" s="15">
        <f>-'Parameter values '!$G$9+B55*'Parameter values '!$G$7</f>
        <v>53343.42400000001</v>
      </c>
      <c r="G55" s="15">
        <f>D55*EXP(-'Parameter values '!$G$14*A55)</f>
        <v>17278.97085270089</v>
      </c>
      <c r="H55" s="15">
        <f>'Parameter values '!$G$9+('Parameter values '!$G$5*B55)*EXP(-'Parameter values '!$G$14*A55)</f>
        <v>8455.794170540179</v>
      </c>
      <c r="I55" s="15">
        <f t="shared" si="6"/>
        <v>8823.176682160713</v>
      </c>
    </row>
    <row r="56" spans="1:9" s="15" customFormat="1" ht="12.75">
      <c r="A56" s="14">
        <f t="shared" si="7"/>
        <v>49</v>
      </c>
      <c r="B56" s="15">
        <f>'Parameter values '!$G$19*A56+'Parameter values '!$G$20*A56*A56+'Parameter values '!$G$21*A56*A56*A56</f>
        <v>7520.716</v>
      </c>
      <c r="C56" s="15">
        <f t="shared" si="8"/>
        <v>227.78799999999865</v>
      </c>
      <c r="D56" s="15">
        <f>B56*'Parameter values '!$G$4</f>
        <v>75207.16</v>
      </c>
      <c r="E56" s="15">
        <f>'Parameter values '!$G$9+B56*'Parameter values '!$G$5</f>
        <v>20041.432</v>
      </c>
      <c r="F56" s="15">
        <f>-'Parameter values '!$G$9+B56*'Parameter values '!$G$7</f>
        <v>55165.728</v>
      </c>
      <c r="G56" s="15">
        <f>D56*EXP(-'Parameter values '!$G$14*A56)</f>
        <v>17292.042752515572</v>
      </c>
      <c r="H56" s="15">
        <f>'Parameter values '!$G$9+('Parameter values '!$G$5*B56)*EXP(-'Parameter values '!$G$14*A56)</f>
        <v>8458.408550503114</v>
      </c>
      <c r="I56" s="15">
        <f t="shared" si="6"/>
        <v>8833.634202012458</v>
      </c>
    </row>
    <row r="57" spans="1:9" s="15" customFormat="1" ht="12.75">
      <c r="A57" s="14">
        <f t="shared" si="7"/>
        <v>50</v>
      </c>
      <c r="B57" s="15">
        <f>'Parameter values '!$G$19*A57+'Parameter values '!$G$20*A57*A57+'Parameter values '!$G$21*A57*A57*A57</f>
        <v>7750</v>
      </c>
      <c r="C57" s="15">
        <f t="shared" si="8"/>
        <v>229.28399999999965</v>
      </c>
      <c r="D57" s="15">
        <f>B57*'Parameter values '!$G$4</f>
        <v>77500</v>
      </c>
      <c r="E57" s="15">
        <f>'Parameter values '!$G$9+B57*'Parameter values '!$G$5</f>
        <v>20500</v>
      </c>
      <c r="F57" s="15">
        <f>-'Parameter values '!$G$9+B57*'Parameter values '!$G$7</f>
        <v>57000</v>
      </c>
      <c r="G57" s="15">
        <f>D57*EXP(-'Parameter values '!$G$14*A57)</f>
        <v>17292.58741150331</v>
      </c>
      <c r="H57" s="15">
        <f>'Parameter values '!$G$9+('Parameter values '!$G$5*B57)*EXP(-'Parameter values '!$G$14*A57)</f>
        <v>8458.517482300662</v>
      </c>
      <c r="I57" s="15">
        <f aca="true" t="shared" si="9" ref="I57:I72">G57-H57</f>
        <v>8834.06992920265</v>
      </c>
    </row>
    <row r="58" spans="1:9" s="15" customFormat="1" ht="12.75">
      <c r="A58" s="14">
        <f aca="true" t="shared" si="10" ref="A58:A73">A57+1</f>
        <v>51</v>
      </c>
      <c r="B58" s="15">
        <f>'Parameter values '!$G$19*A58+'Parameter values '!$G$20*A58*A58+'Parameter values '!$G$21*A58*A58*A58</f>
        <v>7980.683999999998</v>
      </c>
      <c r="C58" s="15">
        <f aca="true" t="shared" si="11" ref="C58:C73">B58-B57</f>
        <v>230.68399999999838</v>
      </c>
      <c r="D58" s="15">
        <f>B58*'Parameter values '!$G$4</f>
        <v>79806.83999999998</v>
      </c>
      <c r="E58" s="15">
        <f>'Parameter values '!$G$9+B58*'Parameter values '!$G$5</f>
        <v>20961.367999999995</v>
      </c>
      <c r="F58" s="15">
        <f>-'Parameter values '!$G$9+B58*'Parameter values '!$G$7</f>
        <v>58845.47199999999</v>
      </c>
      <c r="G58" s="15">
        <f>D58*EXP(-'Parameter values '!$G$14*A58)</f>
        <v>17281.0273557818</v>
      </c>
      <c r="H58" s="15">
        <f>'Parameter values '!$G$9+('Parameter values '!$G$5*B58)*EXP(-'Parameter values '!$G$14*A58)</f>
        <v>8456.205471156361</v>
      </c>
      <c r="I58" s="15">
        <f t="shared" si="9"/>
        <v>8824.821884625439</v>
      </c>
    </row>
    <row r="59" spans="1:9" s="15" customFormat="1" ht="12.75">
      <c r="A59" s="14">
        <f t="shared" si="10"/>
        <v>52</v>
      </c>
      <c r="B59" s="15">
        <f>'Parameter values '!$G$19*A59+'Parameter values '!$G$20*A59*A59+'Parameter values '!$G$21*A59*A59*A59</f>
        <v>8212.672000000002</v>
      </c>
      <c r="C59" s="15">
        <f t="shared" si="11"/>
        <v>231.98800000000392</v>
      </c>
      <c r="D59" s="15">
        <f>B59*'Parameter values '!$G$4</f>
        <v>82126.72000000003</v>
      </c>
      <c r="E59" s="15">
        <f>'Parameter values '!$G$9+B59*'Parameter values '!$G$5</f>
        <v>21425.344000000005</v>
      </c>
      <c r="F59" s="15">
        <f>-'Parameter values '!$G$9+B59*'Parameter values '!$G$7</f>
        <v>60701.37600000002</v>
      </c>
      <c r="G59" s="15">
        <f>D59*EXP(-'Parameter values '!$G$14*A59)</f>
        <v>17257.786281405275</v>
      </c>
      <c r="H59" s="15">
        <f>'Parameter values '!$G$9+('Parameter values '!$G$5*B59)*EXP(-'Parameter values '!$G$14*A59)</f>
        <v>8451.557256281054</v>
      </c>
      <c r="I59" s="15">
        <f t="shared" si="9"/>
        <v>8806.229025124221</v>
      </c>
    </row>
    <row r="60" spans="1:9" s="15" customFormat="1" ht="12.75">
      <c r="A60" s="14">
        <f t="shared" si="10"/>
        <v>53</v>
      </c>
      <c r="B60" s="15">
        <f>'Parameter values '!$G$19*A60+'Parameter values '!$G$20*A60*A60+'Parameter values '!$G$21*A60*A60*A60</f>
        <v>8445.868000000002</v>
      </c>
      <c r="C60" s="15">
        <f t="shared" si="11"/>
        <v>233.1959999999999</v>
      </c>
      <c r="D60" s="15">
        <f>B60*'Parameter values '!$G$4</f>
        <v>84458.68000000002</v>
      </c>
      <c r="E60" s="15">
        <f>'Parameter values '!$G$9+B60*'Parameter values '!$G$5</f>
        <v>21891.736000000004</v>
      </c>
      <c r="F60" s="15">
        <f>-'Parameter values '!$G$9+B60*'Parameter values '!$G$7</f>
        <v>62566.94400000002</v>
      </c>
      <c r="G60" s="15">
        <f>D60*EXP(-'Parameter values '!$G$14*A60)</f>
        <v>17223.287985264185</v>
      </c>
      <c r="H60" s="15">
        <f>'Parameter values '!$G$9+('Parameter values '!$G$5*B60)*EXP(-'Parameter values '!$G$14*A60)</f>
        <v>8444.657597052837</v>
      </c>
      <c r="I60" s="15">
        <f t="shared" si="9"/>
        <v>8778.630388211348</v>
      </c>
    </row>
    <row r="61" spans="1:9" s="15" customFormat="1" ht="12.75">
      <c r="A61" s="14">
        <f t="shared" si="10"/>
        <v>54</v>
      </c>
      <c r="B61" s="15">
        <f>'Parameter values '!$G$19*A61+'Parameter values '!$G$20*A61*A61+'Parameter values '!$G$21*A61*A61*A61</f>
        <v>8680.176</v>
      </c>
      <c r="C61" s="15">
        <f t="shared" si="11"/>
        <v>234.30799999999726</v>
      </c>
      <c r="D61" s="15">
        <f>B61*'Parameter values '!$G$4</f>
        <v>86801.76</v>
      </c>
      <c r="E61" s="15">
        <f>'Parameter values '!$G$9+B61*'Parameter values '!$G$5</f>
        <v>22360.352</v>
      </c>
      <c r="F61" s="15">
        <f>-'Parameter values '!$G$9+B61*'Parameter values '!$G$7</f>
        <v>64441.407999999996</v>
      </c>
      <c r="G61" s="15">
        <f>D61*EXP(-'Parameter values '!$G$14*A61)</f>
        <v>17177.955382168144</v>
      </c>
      <c r="H61" s="15">
        <f>'Parameter values '!$G$9+('Parameter values '!$G$5*B61)*EXP(-'Parameter values '!$G$14*A61)</f>
        <v>8435.59107643363</v>
      </c>
      <c r="I61" s="15">
        <f t="shared" si="9"/>
        <v>8742.364305734514</v>
      </c>
    </row>
    <row r="62" spans="1:9" s="15" customFormat="1" ht="12.75">
      <c r="A62" s="14">
        <f t="shared" si="10"/>
        <v>55</v>
      </c>
      <c r="B62" s="15">
        <f>'Parameter values '!$G$19*A62+'Parameter values '!$G$20*A62*A62+'Parameter values '!$G$21*A62*A62*A62</f>
        <v>8915.5</v>
      </c>
      <c r="C62" s="15">
        <f t="shared" si="11"/>
        <v>235.32400000000052</v>
      </c>
      <c r="D62" s="15">
        <f>B62*'Parameter values '!$G$4</f>
        <v>89155</v>
      </c>
      <c r="E62" s="15">
        <f>'Parameter values '!$G$9+B62*'Parameter values '!$G$5</f>
        <v>22831</v>
      </c>
      <c r="F62" s="15">
        <f>-'Parameter values '!$G$9+B62*'Parameter values '!$G$7</f>
        <v>66324</v>
      </c>
      <c r="G62" s="15">
        <f>D62*EXP(-'Parameter values '!$G$14*A62)</f>
        <v>17122.209603083335</v>
      </c>
      <c r="H62" s="15">
        <f>'Parameter values '!$G$9+('Parameter values '!$G$5*B62)*EXP(-'Parameter values '!$G$14*A62)</f>
        <v>8424.441920616668</v>
      </c>
      <c r="I62" s="15">
        <f t="shared" si="9"/>
        <v>8697.767682466667</v>
      </c>
    </row>
    <row r="63" spans="1:9" s="15" customFormat="1" ht="12.75">
      <c r="A63" s="14">
        <f t="shared" si="10"/>
        <v>56</v>
      </c>
      <c r="B63" s="15">
        <f>'Parameter values '!$G$19*A63+'Parameter values '!$G$20*A63*A63+'Parameter values '!$G$21*A63*A63*A63</f>
        <v>9151.744</v>
      </c>
      <c r="C63" s="15">
        <f t="shared" si="11"/>
        <v>236.2440000000006</v>
      </c>
      <c r="D63" s="15">
        <f>B63*'Parameter values '!$G$4</f>
        <v>91517.44</v>
      </c>
      <c r="E63" s="15">
        <f>'Parameter values '!$G$9+B63*'Parameter values '!$G$5</f>
        <v>23303.488</v>
      </c>
      <c r="F63" s="15">
        <f>-'Parameter values '!$G$9+B63*'Parameter values '!$G$7</f>
        <v>68213.952</v>
      </c>
      <c r="G63" s="15">
        <f>D63*EXP(-'Parameter values '!$G$14*A63)</f>
        <v>17056.46916974814</v>
      </c>
      <c r="H63" s="15">
        <f>'Parameter values '!$G$9+('Parameter values '!$G$5*B63)*EXP(-'Parameter values '!$G$14*A63)</f>
        <v>8411.293833949629</v>
      </c>
      <c r="I63" s="15">
        <f t="shared" si="9"/>
        <v>8645.17533579851</v>
      </c>
    </row>
    <row r="64" spans="1:9" s="15" customFormat="1" ht="12.75">
      <c r="A64" s="14">
        <f t="shared" si="10"/>
        <v>57</v>
      </c>
      <c r="B64" s="15">
        <f>'Parameter values '!$G$19*A64+'Parameter values '!$G$20*A64*A64+'Parameter values '!$G$21*A64*A64*A64</f>
        <v>9388.812000000002</v>
      </c>
      <c r="C64" s="15">
        <f t="shared" si="11"/>
        <v>237.06800000000112</v>
      </c>
      <c r="D64" s="15">
        <f>B64*'Parameter values '!$G$4</f>
        <v>93888.12000000002</v>
      </c>
      <c r="E64" s="15">
        <f>'Parameter values '!$G$9+B64*'Parameter values '!$G$5</f>
        <v>23777.624000000003</v>
      </c>
      <c r="F64" s="15">
        <f>-'Parameter values '!$G$9+B64*'Parameter values '!$G$7</f>
        <v>70110.49600000001</v>
      </c>
      <c r="G64" s="15">
        <f>D64*EXP(-'Parameter values '!$G$14*A64)</f>
        <v>16981.14924113148</v>
      </c>
      <c r="H64" s="15">
        <f>'Parameter values '!$G$9+('Parameter values '!$G$5*B64)*EXP(-'Parameter values '!$G$14*A64)</f>
        <v>8396.229848226296</v>
      </c>
      <c r="I64" s="15">
        <f t="shared" si="9"/>
        <v>8584.919392905183</v>
      </c>
    </row>
    <row r="65" spans="1:9" s="15" customFormat="1" ht="12.75">
      <c r="A65" s="14">
        <f t="shared" si="10"/>
        <v>58</v>
      </c>
      <c r="B65" s="15">
        <f>'Parameter values '!$G$19*A65+'Parameter values '!$G$20*A65*A65+'Parameter values '!$G$21*A65*A65*A65</f>
        <v>9626.608</v>
      </c>
      <c r="C65" s="15">
        <f t="shared" si="11"/>
        <v>237.79599999999846</v>
      </c>
      <c r="D65" s="15">
        <f>B65*'Parameter values '!$G$4</f>
        <v>96266.08</v>
      </c>
      <c r="E65" s="15">
        <f>'Parameter values '!$G$9+B65*'Parameter values '!$G$5</f>
        <v>24253.216</v>
      </c>
      <c r="F65" s="15">
        <f>-'Parameter values '!$G$9+B65*'Parameter values '!$G$7</f>
        <v>72012.864</v>
      </c>
      <c r="G65" s="15">
        <f>D65*EXP(-'Parameter values '!$G$14*A65)</f>
        <v>16896.66092742787</v>
      </c>
      <c r="H65" s="15">
        <f>'Parameter values '!$G$9+('Parameter values '!$G$5*B65)*EXP(-'Parameter values '!$G$14*A65)</f>
        <v>8379.332185485575</v>
      </c>
      <c r="I65" s="15">
        <f t="shared" si="9"/>
        <v>8517.328741942296</v>
      </c>
    </row>
    <row r="66" spans="1:9" s="15" customFormat="1" ht="12.75">
      <c r="A66" s="14">
        <f t="shared" si="10"/>
        <v>59</v>
      </c>
      <c r="B66" s="15">
        <f>'Parameter values '!$G$19*A66+'Parameter values '!$G$20*A66*A66+'Parameter values '!$G$21*A66*A66*A66</f>
        <v>9865.036</v>
      </c>
      <c r="C66" s="15">
        <f t="shared" si="11"/>
        <v>238.42799999999988</v>
      </c>
      <c r="D66" s="15">
        <f>B66*'Parameter values '!$G$4</f>
        <v>98650.36</v>
      </c>
      <c r="E66" s="15">
        <f>'Parameter values '!$G$9+B66*'Parameter values '!$G$5</f>
        <v>24730.072</v>
      </c>
      <c r="F66" s="15">
        <f>-'Parameter values '!$G$9+B66*'Parameter values '!$G$7</f>
        <v>73920.288</v>
      </c>
      <c r="G66" s="15">
        <f>D66*EXP(-'Parameter values '!$G$14*A66)</f>
        <v>16803.410667502616</v>
      </c>
      <c r="H66" s="15">
        <f>'Parameter values '!$G$9+('Parameter values '!$G$5*B66)*EXP(-'Parameter values '!$G$14*A66)</f>
        <v>8360.682133500522</v>
      </c>
      <c r="I66" s="15">
        <f t="shared" si="9"/>
        <v>8442.728534002094</v>
      </c>
    </row>
    <row r="67" spans="1:9" s="15" customFormat="1" ht="12.75">
      <c r="A67" s="14">
        <f t="shared" si="10"/>
        <v>60</v>
      </c>
      <c r="B67" s="15">
        <f>'Parameter values '!$G$19*A67+'Parameter values '!$G$20*A67*A67+'Parameter values '!$G$21*A67*A67*A67</f>
        <v>10104</v>
      </c>
      <c r="C67" s="15">
        <f t="shared" si="11"/>
        <v>238.96399999999994</v>
      </c>
      <c r="D67" s="15">
        <f>B67*'Parameter values '!$G$4</f>
        <v>101040</v>
      </c>
      <c r="E67" s="15">
        <f>'Parameter values '!$G$9+B67*'Parameter values '!$G$5</f>
        <v>25208</v>
      </c>
      <c r="F67" s="15">
        <f>-'Parameter values '!$G$9+B67*'Parameter values '!$G$7</f>
        <v>75832</v>
      </c>
      <c r="G67" s="15">
        <f>D67*EXP(-'Parameter values '!$G$14*A67)</f>
        <v>16701.799665909108</v>
      </c>
      <c r="H67" s="15">
        <f>'Parameter values '!$G$9+('Parameter values '!$G$5*B67)*EXP(-'Parameter values '!$G$14*A67)</f>
        <v>8340.359933181822</v>
      </c>
      <c r="I67" s="15">
        <f t="shared" si="9"/>
        <v>8361.439732727285</v>
      </c>
    </row>
    <row r="68" spans="1:9" s="15" customFormat="1" ht="12.75">
      <c r="A68" s="14">
        <f t="shared" si="10"/>
        <v>61</v>
      </c>
      <c r="B68" s="15">
        <f>'Parameter values '!$G$19*A68+'Parameter values '!$G$20*A68*A68+'Parameter values '!$G$21*A68*A68*A68</f>
        <v>10343.404</v>
      </c>
      <c r="C68" s="15">
        <f t="shared" si="11"/>
        <v>239.40400000000045</v>
      </c>
      <c r="D68" s="15">
        <f>B68*'Parameter values '!$G$4</f>
        <v>103434.04000000001</v>
      </c>
      <c r="E68" s="15">
        <f>'Parameter values '!$G$9+B68*'Parameter values '!$G$5</f>
        <v>25686.808</v>
      </c>
      <c r="F68" s="15">
        <f>-'Parameter values '!$G$9+B68*'Parameter values '!$G$7</f>
        <v>77747.232</v>
      </c>
      <c r="G68" s="15">
        <f>D68*EXP(-'Parameter values '!$G$14*A68)</f>
        <v>16592.223385799934</v>
      </c>
      <c r="H68" s="15">
        <f>'Parameter values '!$G$9+('Parameter values '!$G$5*B68)*EXP(-'Parameter values '!$G$14*A68)</f>
        <v>8318.444677159987</v>
      </c>
      <c r="I68" s="15">
        <f t="shared" si="9"/>
        <v>8273.778708639948</v>
      </c>
    </row>
    <row r="69" spans="1:9" s="15" customFormat="1" ht="12.75">
      <c r="A69" s="14">
        <f t="shared" si="10"/>
        <v>62</v>
      </c>
      <c r="B69" s="15">
        <f>'Parameter values '!$G$19*A69+'Parameter values '!$G$20*A69*A69+'Parameter values '!$G$21*A69*A69*A69</f>
        <v>10583.152000000002</v>
      </c>
      <c r="C69" s="15">
        <f t="shared" si="11"/>
        <v>239.7480000000014</v>
      </c>
      <c r="D69" s="15">
        <f>B69*'Parameter values '!$G$4</f>
        <v>105831.52000000002</v>
      </c>
      <c r="E69" s="15">
        <f>'Parameter values '!$G$9+B69*'Parameter values '!$G$5</f>
        <v>26166.304000000004</v>
      </c>
      <c r="F69" s="15">
        <f>-'Parameter values '!$G$9+B69*'Parameter values '!$G$7</f>
        <v>79665.21600000001</v>
      </c>
      <c r="G69" s="15">
        <f>D69*EXP(-'Parameter values '!$G$14*A69)</f>
        <v>16475.07109424332</v>
      </c>
      <c r="H69" s="15">
        <f>'Parameter values '!$G$9+('Parameter values '!$G$5*B69)*EXP(-'Parameter values '!$G$14*A69)</f>
        <v>8295.014218848664</v>
      </c>
      <c r="I69" s="15">
        <f t="shared" si="9"/>
        <v>8180.056875394657</v>
      </c>
    </row>
    <row r="70" spans="1:9" s="15" customFormat="1" ht="12.75">
      <c r="A70" s="14">
        <f t="shared" si="10"/>
        <v>63</v>
      </c>
      <c r="B70" s="15">
        <f>'Parameter values '!$G$19*A70+'Parameter values '!$G$20*A70*A70+'Parameter values '!$G$21*A70*A70*A70</f>
        <v>10823.148000000001</v>
      </c>
      <c r="C70" s="15">
        <f t="shared" si="11"/>
        <v>239.99599999999919</v>
      </c>
      <c r="D70" s="15">
        <f>B70*'Parameter values '!$G$4</f>
        <v>108231.48000000001</v>
      </c>
      <c r="E70" s="15">
        <f>'Parameter values '!$G$9+B70*'Parameter values '!$G$5</f>
        <v>26646.296000000002</v>
      </c>
      <c r="F70" s="15">
        <f>-'Parameter values '!$G$9+B70*'Parameter values '!$G$7</f>
        <v>81585.18400000001</v>
      </c>
      <c r="G70" s="15">
        <f>D70*EXP(-'Parameter values '!$G$14*A70)</f>
        <v>16350.725456637498</v>
      </c>
      <c r="H70" s="15">
        <f>'Parameter values '!$G$9+('Parameter values '!$G$5*B70)*EXP(-'Parameter values '!$G$14*A70)</f>
        <v>8270.1450913275</v>
      </c>
      <c r="I70" s="15">
        <f t="shared" si="9"/>
        <v>8080.580365309997</v>
      </c>
    </row>
    <row r="71" spans="1:9" s="15" customFormat="1" ht="12.75">
      <c r="A71" s="14">
        <f t="shared" si="10"/>
        <v>64</v>
      </c>
      <c r="B71" s="15">
        <f>'Parameter values '!$G$19*A71+'Parameter values '!$G$20*A71*A71+'Parameter values '!$G$21*A71*A71*A71</f>
        <v>11063.296</v>
      </c>
      <c r="C71" s="15">
        <f t="shared" si="11"/>
        <v>240.14799999999923</v>
      </c>
      <c r="D71" s="15">
        <f>B71*'Parameter values '!$G$4</f>
        <v>110632.96</v>
      </c>
      <c r="E71" s="15">
        <f>'Parameter values '!$G$9+B71*'Parameter values '!$G$5</f>
        <v>27126.592</v>
      </c>
      <c r="F71" s="15">
        <f>-'Parameter values '!$G$9+B71*'Parameter values '!$G$7</f>
        <v>83506.368</v>
      </c>
      <c r="G71" s="15">
        <f>D71*EXP(-'Parameter values '!$G$14*A71)</f>
        <v>16219.562177088545</v>
      </c>
      <c r="H71" s="15">
        <f>'Parameter values '!$G$9+('Parameter values '!$G$5*B71)*EXP(-'Parameter values '!$G$14*A71)</f>
        <v>8243.91243541771</v>
      </c>
      <c r="I71" s="15">
        <f t="shared" si="9"/>
        <v>7975.649741670835</v>
      </c>
    </row>
    <row r="72" spans="1:9" s="15" customFormat="1" ht="12.75">
      <c r="A72" s="14">
        <f t="shared" si="10"/>
        <v>65</v>
      </c>
      <c r="B72" s="15">
        <f>'Parameter values '!$G$19*A72+'Parameter values '!$G$20*A72*A72+'Parameter values '!$G$21*A72*A72*A72</f>
        <v>11303.5</v>
      </c>
      <c r="C72" s="15">
        <f t="shared" si="11"/>
        <v>240.20399999999972</v>
      </c>
      <c r="D72" s="15">
        <f>B72*'Parameter values '!$G$4</f>
        <v>113035</v>
      </c>
      <c r="E72" s="15">
        <f>'Parameter values '!$G$9+B72*'Parameter values '!$G$5</f>
        <v>27607</v>
      </c>
      <c r="F72" s="15">
        <f>-'Parameter values '!$G$9+B72*'Parameter values '!$G$7</f>
        <v>85428</v>
      </c>
      <c r="G72" s="15">
        <f>D72*EXP(-'Parameter values '!$G$14*A72)</f>
        <v>16081.949681781563</v>
      </c>
      <c r="H72" s="15">
        <f>'Parameter values '!$G$9+('Parameter values '!$G$5*B72)*EXP(-'Parameter values '!$G$14*A72)</f>
        <v>8216.389936356312</v>
      </c>
      <c r="I72" s="15">
        <f t="shared" si="9"/>
        <v>7865.559745425251</v>
      </c>
    </row>
    <row r="73" spans="1:9" s="15" customFormat="1" ht="12.75">
      <c r="A73" s="14">
        <f t="shared" si="10"/>
        <v>66</v>
      </c>
      <c r="B73" s="15">
        <f>'Parameter values '!$G$19*A73+'Parameter values '!$G$20*A73*A73+'Parameter values '!$G$21*A73*A73*A73</f>
        <v>11543.664</v>
      </c>
      <c r="C73" s="15">
        <f t="shared" si="11"/>
        <v>240.16400000000067</v>
      </c>
      <c r="D73" s="15">
        <f>B73*'Parameter values '!$G$4</f>
        <v>115436.64000000001</v>
      </c>
      <c r="E73" s="15">
        <f>'Parameter values '!$G$9+B73*'Parameter values '!$G$5</f>
        <v>28087.328</v>
      </c>
      <c r="F73" s="15">
        <f>-'Parameter values '!$G$9+B73*'Parameter values '!$G$7</f>
        <v>87349.312</v>
      </c>
      <c r="G73" s="15">
        <f>D73*EXP(-'Parameter values '!$G$14*A73)</f>
        <v>15938.248842532104</v>
      </c>
      <c r="H73" s="15">
        <f>'Parameter values '!$G$9+('Parameter values '!$G$5*B73)*EXP(-'Parameter values '!$G$14*A73)</f>
        <v>8187.6497685064205</v>
      </c>
      <c r="I73" s="15">
        <f aca="true" t="shared" si="12" ref="I73:I88">G73-H73</f>
        <v>7750.599074025684</v>
      </c>
    </row>
    <row r="74" spans="1:9" s="15" customFormat="1" ht="12.75">
      <c r="A74" s="14">
        <f aca="true" t="shared" si="13" ref="A74:A89">A73+1</f>
        <v>67</v>
      </c>
      <c r="B74" s="15">
        <f>'Parameter values '!$G$19*A74+'Parameter values '!$G$20*A74*A74+'Parameter values '!$G$21*A74*A74*A74</f>
        <v>11783.692000000003</v>
      </c>
      <c r="C74" s="15">
        <f aca="true" t="shared" si="14" ref="C74:C89">B74-B73</f>
        <v>240.02800000000207</v>
      </c>
      <c r="D74" s="15">
        <f>B74*'Parameter values '!$G$4</f>
        <v>117836.92000000003</v>
      </c>
      <c r="E74" s="15">
        <f>'Parameter values '!$G$9+B74*'Parameter values '!$G$5</f>
        <v>28567.384000000005</v>
      </c>
      <c r="F74" s="15">
        <f>-'Parameter values '!$G$9+B74*'Parameter values '!$G$7</f>
        <v>89269.53600000002</v>
      </c>
      <c r="G74" s="15">
        <f>D74*EXP(-'Parameter values '!$G$14*A74)</f>
        <v>15788.812737854003</v>
      </c>
      <c r="H74" s="15">
        <f>'Parameter values '!$G$9+('Parameter values '!$G$5*B74)*EXP(-'Parameter values '!$G$14*A74)</f>
        <v>8157.762547570801</v>
      </c>
      <c r="I74" s="15">
        <f t="shared" si="12"/>
        <v>7631.050190283202</v>
      </c>
    </row>
    <row r="75" spans="1:9" s="15" customFormat="1" ht="12.75">
      <c r="A75" s="14">
        <f t="shared" si="13"/>
        <v>68</v>
      </c>
      <c r="B75" s="15">
        <f>'Parameter values '!$G$19*A75+'Parameter values '!$G$20*A75*A75+'Parameter values '!$G$21*A75*A75*A75</f>
        <v>12023.488000000001</v>
      </c>
      <c r="C75" s="15">
        <f t="shared" si="14"/>
        <v>239.79599999999846</v>
      </c>
      <c r="D75" s="15">
        <f>B75*'Parameter values '!$G$4</f>
        <v>120234.88</v>
      </c>
      <c r="E75" s="15">
        <f>'Parameter values '!$G$9+B75*'Parameter values '!$G$5</f>
        <v>29046.976000000002</v>
      </c>
      <c r="F75" s="15">
        <f>-'Parameter values '!$G$9+B75*'Parameter values '!$G$7</f>
        <v>91187.90400000001</v>
      </c>
      <c r="G75" s="15">
        <f>D75*EXP(-'Parameter values '!$G$14*A75)</f>
        <v>15633.986449022234</v>
      </c>
      <c r="H75" s="15">
        <f>'Parameter values '!$G$9+('Parameter values '!$G$5*B75)*EXP(-'Parameter values '!$G$14*A75)</f>
        <v>8126.797289804446</v>
      </c>
      <c r="I75" s="15">
        <f t="shared" si="12"/>
        <v>7507.189159217787</v>
      </c>
    </row>
    <row r="76" spans="1:9" s="15" customFormat="1" ht="12.75">
      <c r="A76" s="14">
        <f t="shared" si="13"/>
        <v>69</v>
      </c>
      <c r="B76" s="15">
        <f>'Parameter values '!$G$19*A76+'Parameter values '!$G$20*A76*A76+'Parameter values '!$G$21*A76*A76*A76</f>
        <v>12262.955999999998</v>
      </c>
      <c r="C76" s="15">
        <f t="shared" si="14"/>
        <v>239.46799999999712</v>
      </c>
      <c r="D76" s="15">
        <f>B76*'Parameter values '!$G$4</f>
        <v>122629.55999999998</v>
      </c>
      <c r="E76" s="15">
        <f>'Parameter values '!$G$9+B76*'Parameter values '!$G$5</f>
        <v>29525.911999999997</v>
      </c>
      <c r="F76" s="15">
        <f>-'Parameter values '!$G$9+B76*'Parameter values '!$G$7</f>
        <v>93103.64799999999</v>
      </c>
      <c r="G76" s="15">
        <f>D76*EXP(-'Parameter values '!$G$14*A76)</f>
        <v>15474.106888744953</v>
      </c>
      <c r="H76" s="15">
        <f>'Parameter values '!$G$9+('Parameter values '!$G$5*B76)*EXP(-'Parameter values '!$G$14*A76)</f>
        <v>8094.821377748991</v>
      </c>
      <c r="I76" s="15">
        <f t="shared" si="12"/>
        <v>7379.285510995962</v>
      </c>
    </row>
    <row r="77" spans="1:9" s="15" customFormat="1" ht="12.75">
      <c r="A77" s="14">
        <f t="shared" si="13"/>
        <v>70</v>
      </c>
      <c r="B77" s="15">
        <f>'Parameter values '!$G$19*A77+'Parameter values '!$G$20*A77*A77+'Parameter values '!$G$21*A77*A77*A77</f>
        <v>12502</v>
      </c>
      <c r="C77" s="15">
        <f t="shared" si="14"/>
        <v>239.0440000000017</v>
      </c>
      <c r="D77" s="15">
        <f>B77*'Parameter values '!$G$4</f>
        <v>125020</v>
      </c>
      <c r="E77" s="15">
        <f>'Parameter values '!$G$9+B77*'Parameter values '!$G$5</f>
        <v>30004</v>
      </c>
      <c r="F77" s="15">
        <f>-'Parameter values '!$G$9+B77*'Parameter values '!$G$7</f>
        <v>95016</v>
      </c>
      <c r="G77" s="15">
        <f>D77*EXP(-'Parameter values '!$G$14*A77)</f>
        <v>15309.502660187798</v>
      </c>
      <c r="H77" s="15">
        <f>'Parameter values '!$G$9+('Parameter values '!$G$5*B77)*EXP(-'Parameter values '!$G$14*A77)</f>
        <v>8061.90053203756</v>
      </c>
      <c r="I77" s="15">
        <f t="shared" si="12"/>
        <v>7247.602128150238</v>
      </c>
    </row>
    <row r="78" spans="1:9" s="15" customFormat="1" ht="12.75">
      <c r="A78" s="14">
        <f t="shared" si="13"/>
        <v>71</v>
      </c>
      <c r="B78" s="15">
        <f>'Parameter values '!$G$19*A78+'Parameter values '!$G$20*A78*A78+'Parameter values '!$G$21*A78*A78*A78</f>
        <v>12740.523999999998</v>
      </c>
      <c r="C78" s="15">
        <f t="shared" si="14"/>
        <v>238.5239999999976</v>
      </c>
      <c r="D78" s="15">
        <f>B78*'Parameter values '!$G$4</f>
        <v>127405.23999999998</v>
      </c>
      <c r="E78" s="15">
        <f>'Parameter values '!$G$9+B78*'Parameter values '!$G$5</f>
        <v>30481.047999999995</v>
      </c>
      <c r="F78" s="15">
        <f>-'Parameter values '!$G$9+B78*'Parameter values '!$G$7</f>
        <v>96924.19199999998</v>
      </c>
      <c r="G78" s="15">
        <f>D78*EXP(-'Parameter values '!$G$14*A78)</f>
        <v>15140.493944216774</v>
      </c>
      <c r="H78" s="15">
        <f>'Parameter values '!$G$9+('Parameter values '!$G$5*B78)*EXP(-'Parameter values '!$G$14*A78)</f>
        <v>8028.098788843355</v>
      </c>
      <c r="I78" s="15">
        <f t="shared" si="12"/>
        <v>7112.39515537342</v>
      </c>
    </row>
    <row r="79" spans="1:9" s="15" customFormat="1" ht="12.75">
      <c r="A79" s="14">
        <f t="shared" si="13"/>
        <v>72</v>
      </c>
      <c r="B79" s="15">
        <f>'Parameter values '!$G$19*A79+'Parameter values '!$G$20*A79*A79+'Parameter values '!$G$21*A79*A79*A79</f>
        <v>12978.432</v>
      </c>
      <c r="C79" s="15">
        <f t="shared" si="14"/>
        <v>237.90800000000309</v>
      </c>
      <c r="D79" s="15">
        <f>B79*'Parameter values '!$G$4</f>
        <v>129784.32</v>
      </c>
      <c r="E79" s="15">
        <f>'Parameter values '!$G$9+B79*'Parameter values '!$G$5</f>
        <v>30956.864</v>
      </c>
      <c r="F79" s="15">
        <f>-'Parameter values '!$G$9+B79*'Parameter values '!$G$7</f>
        <v>98827.456</v>
      </c>
      <c r="G79" s="15">
        <f>D79*EXP(-'Parameter values '!$G$14*A79)</f>
        <v>14967.392412842639</v>
      </c>
      <c r="H79" s="15">
        <f>'Parameter values '!$G$9+('Parameter values '!$G$5*B79)*EXP(-'Parameter values '!$G$14*A79)</f>
        <v>7993.478482568527</v>
      </c>
      <c r="I79" s="15">
        <f t="shared" si="12"/>
        <v>6973.913930274111</v>
      </c>
    </row>
    <row r="80" spans="1:9" s="15" customFormat="1" ht="12.75">
      <c r="A80" s="14">
        <f t="shared" si="13"/>
        <v>73</v>
      </c>
      <c r="B80" s="15">
        <f>'Parameter values '!$G$19*A80+'Parameter values '!$G$20*A80*A80+'Parameter values '!$G$21*A80*A80*A80</f>
        <v>13215.628</v>
      </c>
      <c r="C80" s="15">
        <f t="shared" si="14"/>
        <v>237.1959999999999</v>
      </c>
      <c r="D80" s="15">
        <f>B80*'Parameter values '!$G$4</f>
        <v>132156.28</v>
      </c>
      <c r="E80" s="15">
        <f>'Parameter values '!$G$9+B80*'Parameter values '!$G$5</f>
        <v>31431.256</v>
      </c>
      <c r="F80" s="15">
        <f>-'Parameter values '!$G$9+B80*'Parameter values '!$G$7</f>
        <v>100725.024</v>
      </c>
      <c r="G80" s="15">
        <f>D80*EXP(-'Parameter values '!$G$14*A80)</f>
        <v>14790.501166961329</v>
      </c>
      <c r="H80" s="15">
        <f>'Parameter values '!$G$9+('Parameter values '!$G$5*B80)*EXP(-'Parameter values '!$G$14*A80)</f>
        <v>7958.100233392266</v>
      </c>
      <c r="I80" s="15">
        <f t="shared" si="12"/>
        <v>6832.4009335690625</v>
      </c>
    </row>
    <row r="81" spans="1:9" s="15" customFormat="1" ht="12.75">
      <c r="A81" s="14">
        <f t="shared" si="13"/>
        <v>74</v>
      </c>
      <c r="B81" s="15">
        <f>'Parameter values '!$G$19*A81+'Parameter values '!$G$20*A81*A81+'Parameter values '!$G$21*A81*A81*A81</f>
        <v>13452.016000000003</v>
      </c>
      <c r="C81" s="15">
        <f t="shared" si="14"/>
        <v>236.38800000000265</v>
      </c>
      <c r="D81" s="15">
        <f>B81*'Parameter values '!$G$4</f>
        <v>134520.16000000003</v>
      </c>
      <c r="E81" s="15">
        <f>'Parameter values '!$G$9+B81*'Parameter values '!$G$5</f>
        <v>31904.032000000007</v>
      </c>
      <c r="F81" s="15">
        <f>-'Parameter values '!$G$9+B81*'Parameter values '!$G$7</f>
        <v>102616.12800000003</v>
      </c>
      <c r="G81" s="15">
        <f>D81*EXP(-'Parameter values '!$G$14*A81)</f>
        <v>14610.114696590768</v>
      </c>
      <c r="H81" s="15">
        <f>'Parameter values '!$G$9+('Parameter values '!$G$5*B81)*EXP(-'Parameter values '!$G$14*A81)</f>
        <v>7922.0229393181535</v>
      </c>
      <c r="I81" s="15">
        <f t="shared" si="12"/>
        <v>6688.091757272615</v>
      </c>
    </row>
    <row r="82" spans="1:9" s="15" customFormat="1" ht="12.75">
      <c r="A82" s="14">
        <f t="shared" si="13"/>
        <v>75</v>
      </c>
      <c r="B82" s="15">
        <f>'Parameter values '!$G$19*A82+'Parameter values '!$G$20*A82*A82+'Parameter values '!$G$21*A82*A82*A82</f>
        <v>13687.5</v>
      </c>
      <c r="C82" s="15">
        <f t="shared" si="14"/>
        <v>235.48399999999674</v>
      </c>
      <c r="D82" s="15">
        <f>B82*'Parameter values '!$G$4</f>
        <v>136875</v>
      </c>
      <c r="E82" s="15">
        <f>'Parameter values '!$G$9+B82*'Parameter values '!$G$5</f>
        <v>32375</v>
      </c>
      <c r="F82" s="15">
        <f>-'Parameter values '!$G$9+B82*'Parameter values '!$G$7</f>
        <v>104500</v>
      </c>
      <c r="G82" s="15">
        <f>D82*EXP(-'Parameter values '!$G$14*A82)</f>
        <v>14426.51886190518</v>
      </c>
      <c r="H82" s="15">
        <f>'Parameter values '!$G$9+('Parameter values '!$G$5*B82)*EXP(-'Parameter values '!$G$14*A82)</f>
        <v>7885.303772381036</v>
      </c>
      <c r="I82" s="15">
        <f t="shared" si="12"/>
        <v>6541.215089524145</v>
      </c>
    </row>
    <row r="83" spans="1:9" s="15" customFormat="1" ht="12.75">
      <c r="A83" s="14">
        <f t="shared" si="13"/>
        <v>76</v>
      </c>
      <c r="B83" s="15">
        <f>'Parameter values '!$G$19*A83+'Parameter values '!$G$20*A83*A83+'Parameter values '!$G$21*A83*A83*A83</f>
        <v>13921.983999999999</v>
      </c>
      <c r="C83" s="15">
        <f t="shared" si="14"/>
        <v>234.48399999999856</v>
      </c>
      <c r="D83" s="15">
        <f>B83*'Parameter values '!$G$4</f>
        <v>139219.84</v>
      </c>
      <c r="E83" s="15">
        <f>'Parameter values '!$G$9+B83*'Parameter values '!$G$5</f>
        <v>32843.96799999999</v>
      </c>
      <c r="F83" s="15">
        <f>-'Parameter values '!$G$9+B83*'Parameter values '!$G$7</f>
        <v>106375.87199999999</v>
      </c>
      <c r="G83" s="15">
        <f>D83*EXP(-'Parameter values '!$G$14*A83)</f>
        <v>14239.990893464053</v>
      </c>
      <c r="H83" s="15">
        <f>'Parameter values '!$G$9+('Parameter values '!$G$5*B83)*EXP(-'Parameter values '!$G$14*A83)</f>
        <v>7847.998178692811</v>
      </c>
      <c r="I83" s="15">
        <f t="shared" si="12"/>
        <v>6391.992714771242</v>
      </c>
    </row>
    <row r="84" spans="1:9" s="15" customFormat="1" ht="12.75">
      <c r="A84" s="14">
        <f t="shared" si="13"/>
        <v>77</v>
      </c>
      <c r="B84" s="15">
        <f>'Parameter values '!$G$19*A84+'Parameter values '!$G$20*A84*A84+'Parameter values '!$G$21*A84*A84*A84</f>
        <v>14155.372000000001</v>
      </c>
      <c r="C84" s="15">
        <f t="shared" si="14"/>
        <v>233.38800000000265</v>
      </c>
      <c r="D84" s="15">
        <f>B84*'Parameter values '!$G$4</f>
        <v>141553.72</v>
      </c>
      <c r="E84" s="15">
        <f>'Parameter values '!$G$9+B84*'Parameter values '!$G$5</f>
        <v>33310.744000000006</v>
      </c>
      <c r="F84" s="15">
        <f>-'Parameter values '!$G$9+B84*'Parameter values '!$G$7</f>
        <v>108242.97600000001</v>
      </c>
      <c r="G84" s="15">
        <f>D84*EXP(-'Parameter values '!$G$14*A84)</f>
        <v>14050.799410123645</v>
      </c>
      <c r="H84" s="15">
        <f>'Parameter values '!$G$9+('Parameter values '!$G$5*B84)*EXP(-'Parameter values '!$G$14*A84)</f>
        <v>7810.159882024729</v>
      </c>
      <c r="I84" s="15">
        <f t="shared" si="12"/>
        <v>6240.639528098916</v>
      </c>
    </row>
    <row r="85" spans="1:9" s="15" customFormat="1" ht="12.75">
      <c r="A85" s="14">
        <f t="shared" si="13"/>
        <v>78</v>
      </c>
      <c r="B85" s="15">
        <f>'Parameter values '!$G$19*A85+'Parameter values '!$G$20*A85*A85+'Parameter values '!$G$21*A85*A85*A85</f>
        <v>14387.568000000003</v>
      </c>
      <c r="C85" s="15">
        <f t="shared" si="14"/>
        <v>232.19600000000173</v>
      </c>
      <c r="D85" s="15">
        <f>B85*'Parameter values '!$G$4</f>
        <v>143875.68000000002</v>
      </c>
      <c r="E85" s="15">
        <f>'Parameter values '!$G$9+B85*'Parameter values '!$G$5</f>
        <v>33775.136000000006</v>
      </c>
      <c r="F85" s="15">
        <f>-'Parameter values '!$G$9+B85*'Parameter values '!$G$7</f>
        <v>110100.54400000002</v>
      </c>
      <c r="G85" s="15">
        <f>D85*EXP(-'Parameter values '!$G$14*A85)</f>
        <v>13859.204453206185</v>
      </c>
      <c r="H85" s="15">
        <f>'Parameter values '!$G$9+('Parameter values '!$G$5*B85)*EXP(-'Parameter values '!$G$14*A85)</f>
        <v>7771.840890641237</v>
      </c>
      <c r="I85" s="15">
        <f t="shared" si="12"/>
        <v>6087.363562564948</v>
      </c>
    </row>
    <row r="86" spans="1:9" s="15" customFormat="1" ht="12.75">
      <c r="A86" s="14">
        <f t="shared" si="13"/>
        <v>79</v>
      </c>
      <c r="B86" s="15">
        <f>'Parameter values '!$G$19*A86+'Parameter values '!$G$20*A86*A86+'Parameter values '!$G$21*A86*A86*A86</f>
        <v>14618.476000000002</v>
      </c>
      <c r="C86" s="15">
        <f t="shared" si="14"/>
        <v>230.90799999999945</v>
      </c>
      <c r="D86" s="15">
        <f>B86*'Parameter values '!$G$4</f>
        <v>146184.76</v>
      </c>
      <c r="E86" s="15">
        <f>'Parameter values '!$G$9+B86*'Parameter values '!$G$5</f>
        <v>34236.952000000005</v>
      </c>
      <c r="F86" s="15">
        <f>-'Parameter values '!$G$9+B86*'Parameter values '!$G$7</f>
        <v>111947.80800000002</v>
      </c>
      <c r="G86" s="15">
        <f>D86*EXP(-'Parameter values '!$G$14*A86)</f>
        <v>13665.457535583671</v>
      </c>
      <c r="H86" s="15">
        <f>'Parameter values '!$G$9+('Parameter values '!$G$5*B86)*EXP(-'Parameter values '!$G$14*A86)</f>
        <v>7733.091507116735</v>
      </c>
      <c r="I86" s="15">
        <f t="shared" si="12"/>
        <v>5932.366028466937</v>
      </c>
    </row>
    <row r="87" spans="1:9" s="15" customFormat="1" ht="12.75">
      <c r="A87" s="14">
        <f t="shared" si="13"/>
        <v>80</v>
      </c>
      <c r="B87" s="15">
        <f>'Parameter values '!$G$19*A87+'Parameter values '!$G$20*A87*A87+'Parameter values '!$G$21*A87*A87*A87</f>
        <v>14848</v>
      </c>
      <c r="C87" s="15">
        <f t="shared" si="14"/>
        <v>229.5239999999976</v>
      </c>
      <c r="D87" s="15">
        <f>B87*'Parameter values '!$G$4</f>
        <v>148480</v>
      </c>
      <c r="E87" s="15">
        <f>'Parameter values '!$G$9+B87*'Parameter values '!$G$5</f>
        <v>34696</v>
      </c>
      <c r="F87" s="15">
        <f>-'Parameter values '!$G$9+B87*'Parameter values '!$G$7</f>
        <v>113784</v>
      </c>
      <c r="G87" s="15">
        <f>D87*EXP(-'Parameter values '!$G$14*A87)</f>
        <v>13469.80170441197</v>
      </c>
      <c r="H87" s="15">
        <f>'Parameter values '!$G$9+('Parameter values '!$G$5*B87)*EXP(-'Parameter values '!$G$14*A87)</f>
        <v>7693.960340882394</v>
      </c>
      <c r="I87" s="15">
        <f t="shared" si="12"/>
        <v>5775.841363529576</v>
      </c>
    </row>
    <row r="88" spans="1:9" s="15" customFormat="1" ht="12.75">
      <c r="A88" s="14">
        <f t="shared" si="13"/>
        <v>81</v>
      </c>
      <c r="B88" s="15">
        <f>'Parameter values '!$G$19*A88+'Parameter values '!$G$20*A88*A88+'Parameter values '!$G$21*A88*A88*A88</f>
        <v>15076.043999999998</v>
      </c>
      <c r="C88" s="15">
        <f t="shared" si="14"/>
        <v>228.04399999999805</v>
      </c>
      <c r="D88" s="15">
        <f>B88*'Parameter values '!$G$4</f>
        <v>150760.43999999997</v>
      </c>
      <c r="E88" s="15">
        <f>'Parameter values '!$G$9+B88*'Parameter values '!$G$5</f>
        <v>35152.087999999996</v>
      </c>
      <c r="F88" s="15">
        <f>-'Parameter values '!$G$9+B88*'Parameter values '!$G$7</f>
        <v>115608.35199999998</v>
      </c>
      <c r="G88" s="15">
        <f>D88*EXP(-'Parameter values '!$G$14*A88)</f>
        <v>13272.471616324825</v>
      </c>
      <c r="H88" s="15">
        <f>'Parameter values '!$G$9+('Parameter values '!$G$5*B88)*EXP(-'Parameter values '!$G$14*A88)</f>
        <v>7654.494323264966</v>
      </c>
      <c r="I88" s="15">
        <f t="shared" si="12"/>
        <v>5617.977293059859</v>
      </c>
    </row>
    <row r="89" spans="1:9" s="15" customFormat="1" ht="12.75">
      <c r="A89" s="14">
        <f t="shared" si="13"/>
        <v>82</v>
      </c>
      <c r="B89" s="15">
        <f>'Parameter values '!$G$19*A89+'Parameter values '!$G$20*A89*A89+'Parameter values '!$G$21*A89*A89*A89</f>
        <v>15302.512</v>
      </c>
      <c r="C89" s="15">
        <f t="shared" si="14"/>
        <v>226.46800000000258</v>
      </c>
      <c r="D89" s="15">
        <f>B89*'Parameter values '!$G$4</f>
        <v>153025.12</v>
      </c>
      <c r="E89" s="15">
        <f>'Parameter values '!$G$9+B89*'Parameter values '!$G$5</f>
        <v>35605.024000000005</v>
      </c>
      <c r="F89" s="15">
        <f>-'Parameter values '!$G$9+B89*'Parameter values '!$G$7</f>
        <v>117420.096</v>
      </c>
      <c r="G89" s="15">
        <f>D89*EXP(-'Parameter values '!$G$14*A89)</f>
        <v>13073.693623968447</v>
      </c>
      <c r="H89" s="15">
        <f>'Parameter values '!$G$9+('Parameter values '!$G$5*B89)*EXP(-'Parameter values '!$G$14*A89)</f>
        <v>7614.7387247936895</v>
      </c>
      <c r="I89" s="15">
        <f aca="true" t="shared" si="15" ref="I89:I104">G89-H89</f>
        <v>5458.954899174758</v>
      </c>
    </row>
    <row r="90" spans="1:9" s="15" customFormat="1" ht="12.75">
      <c r="A90" s="14">
        <f aca="true" t="shared" si="16" ref="A90:A105">A89+1</f>
        <v>83</v>
      </c>
      <c r="B90" s="15">
        <f>'Parameter values '!$G$19*A90+'Parameter values '!$G$20*A90*A90+'Parameter values '!$G$21*A90*A90*A90</f>
        <v>15527.308</v>
      </c>
      <c r="C90" s="15">
        <f aca="true" t="shared" si="17" ref="C90:C105">B90-B89</f>
        <v>224.79600000000028</v>
      </c>
      <c r="D90" s="15">
        <f>B90*'Parameter values '!$G$4</f>
        <v>155273.08000000002</v>
      </c>
      <c r="E90" s="15">
        <f>'Parameter values '!$G$9+B90*'Parameter values '!$G$5</f>
        <v>36054.616</v>
      </c>
      <c r="F90" s="15">
        <f>-'Parameter values '!$G$9+B90*'Parameter values '!$G$7</f>
        <v>119218.464</v>
      </c>
      <c r="G90" s="15">
        <f>D90*EXP(-'Parameter values '!$G$14*A90)</f>
        <v>12873.685872824119</v>
      </c>
      <c r="H90" s="15">
        <f>'Parameter values '!$G$9+('Parameter values '!$G$5*B90)*EXP(-'Parameter values '!$G$14*A90)</f>
        <v>7574.737174564823</v>
      </c>
      <c r="I90" s="15">
        <f t="shared" si="15"/>
        <v>5298.948698259295</v>
      </c>
    </row>
    <row r="91" spans="1:9" s="15" customFormat="1" ht="12.75">
      <c r="A91" s="14">
        <f t="shared" si="16"/>
        <v>84</v>
      </c>
      <c r="B91" s="15">
        <f>'Parameter values '!$G$19*A91+'Parameter values '!$G$20*A91*A91+'Parameter values '!$G$21*A91*A91*A91</f>
        <v>15750.336000000003</v>
      </c>
      <c r="C91" s="15">
        <f t="shared" si="17"/>
        <v>223.02800000000207</v>
      </c>
      <c r="D91" s="15">
        <f>B91*'Parameter values '!$G$4</f>
        <v>157503.36000000004</v>
      </c>
      <c r="E91" s="15">
        <f>'Parameter values '!$G$9+B91*'Parameter values '!$G$5</f>
        <v>36500.672000000006</v>
      </c>
      <c r="F91" s="15">
        <f>-'Parameter values '!$G$9+B91*'Parameter values '!$G$7</f>
        <v>121002.68800000002</v>
      </c>
      <c r="G91" s="15">
        <f>D91*EXP(-'Parameter values '!$G$14*A91)</f>
        <v>12672.658407330042</v>
      </c>
      <c r="H91" s="15">
        <f>'Parameter values '!$G$9+('Parameter values '!$G$5*B91)*EXP(-'Parameter values '!$G$14*A91)</f>
        <v>7534.531681466008</v>
      </c>
      <c r="I91" s="15">
        <f t="shared" si="15"/>
        <v>5138.126725864034</v>
      </c>
    </row>
    <row r="92" spans="1:9" s="15" customFormat="1" ht="12.75">
      <c r="A92" s="14">
        <f t="shared" si="16"/>
        <v>85</v>
      </c>
      <c r="B92" s="15">
        <f>'Parameter values '!$G$19*A92+'Parameter values '!$G$20*A92*A92+'Parameter values '!$G$21*A92*A92*A92</f>
        <v>15971.5</v>
      </c>
      <c r="C92" s="15">
        <f t="shared" si="17"/>
        <v>221.16399999999703</v>
      </c>
      <c r="D92" s="15">
        <f>B92*'Parameter values '!$G$4</f>
        <v>159715</v>
      </c>
      <c r="E92" s="15">
        <f>'Parameter values '!$G$9+B92*'Parameter values '!$G$5</f>
        <v>36943</v>
      </c>
      <c r="F92" s="15">
        <f>-'Parameter values '!$G$9+B92*'Parameter values '!$G$7</f>
        <v>122772</v>
      </c>
      <c r="G92" s="15">
        <f>D92*EXP(-'Parameter values '!$G$14*A92)</f>
        <v>12470.813285374179</v>
      </c>
      <c r="H92" s="15">
        <f>'Parameter values '!$G$9+('Parameter values '!$G$5*B92)*EXP(-'Parameter values '!$G$14*A92)</f>
        <v>7494.162657074836</v>
      </c>
      <c r="I92" s="15">
        <f t="shared" si="15"/>
        <v>4976.650628299343</v>
      </c>
    </row>
    <row r="93" spans="1:9" s="15" customFormat="1" ht="12.75">
      <c r="A93" s="14">
        <f t="shared" si="16"/>
        <v>86</v>
      </c>
      <c r="B93" s="15">
        <f>'Parameter values '!$G$19*A93+'Parameter values '!$G$20*A93*A93+'Parameter values '!$G$21*A93*A93*A93</f>
        <v>16190.704000000002</v>
      </c>
      <c r="C93" s="15">
        <f t="shared" si="17"/>
        <v>219.20400000000154</v>
      </c>
      <c r="D93" s="15">
        <f>B93*'Parameter values '!$G$4</f>
        <v>161907.04</v>
      </c>
      <c r="E93" s="15">
        <f>'Parameter values '!$G$9+B93*'Parameter values '!$G$5</f>
        <v>37381.408</v>
      </c>
      <c r="F93" s="15">
        <f>-'Parameter values '!$G$9+B93*'Parameter values '!$G$7</f>
        <v>124525.63200000001</v>
      </c>
      <c r="G93" s="15">
        <f>D93*EXP(-'Parameter values '!$G$14*A93)</f>
        <v>12268.344700287005</v>
      </c>
      <c r="H93" s="15">
        <f>'Parameter values '!$G$9+('Parameter values '!$G$5*B93)*EXP(-'Parameter values '!$G$14*A93)</f>
        <v>7453.668940057401</v>
      </c>
      <c r="I93" s="15">
        <f t="shared" si="15"/>
        <v>4814.675760229604</v>
      </c>
    </row>
    <row r="94" spans="1:9" s="15" customFormat="1" ht="12.75">
      <c r="A94" s="14">
        <f t="shared" si="16"/>
        <v>87</v>
      </c>
      <c r="B94" s="15">
        <f>'Parameter values '!$G$19*A94+'Parameter values '!$G$20*A94*A94+'Parameter values '!$G$21*A94*A94*A94</f>
        <v>16407.852</v>
      </c>
      <c r="C94" s="15">
        <f t="shared" si="17"/>
        <v>217.1479999999974</v>
      </c>
      <c r="D94" s="15">
        <f>B94*'Parameter values '!$G$4</f>
        <v>164078.52</v>
      </c>
      <c r="E94" s="15">
        <f>'Parameter values '!$G$9+B94*'Parameter values '!$G$5</f>
        <v>37815.704</v>
      </c>
      <c r="F94" s="15">
        <f>-'Parameter values '!$G$9+B94*'Parameter values '!$G$7</f>
        <v>126262.81599999999</v>
      </c>
      <c r="G94" s="15">
        <f>D94*EXP(-'Parameter values '!$G$14*A94)</f>
        <v>12065.439109517638</v>
      </c>
      <c r="H94" s="15">
        <f>'Parameter values '!$G$9+('Parameter values '!$G$5*B94)*EXP(-'Parameter values '!$G$14*A94)</f>
        <v>7413.087821903528</v>
      </c>
      <c r="I94" s="15">
        <f t="shared" si="15"/>
        <v>4652.35128761411</v>
      </c>
    </row>
    <row r="95" spans="1:9" s="15" customFormat="1" ht="12.75">
      <c r="A95" s="14">
        <f t="shared" si="16"/>
        <v>88</v>
      </c>
      <c r="B95" s="15">
        <f>'Parameter values '!$G$19*A95+'Parameter values '!$G$20*A95*A95+'Parameter values '!$G$21*A95*A95*A95</f>
        <v>16622.848</v>
      </c>
      <c r="C95" s="15">
        <f t="shared" si="17"/>
        <v>214.99600000000282</v>
      </c>
      <c r="D95" s="15">
        <f>B95*'Parameter values '!$G$4</f>
        <v>166228.48</v>
      </c>
      <c r="E95" s="15">
        <f>'Parameter values '!$G$9+B95*'Parameter values '!$G$5</f>
        <v>38245.696</v>
      </c>
      <c r="F95" s="15">
        <f>-'Parameter values '!$G$9+B95*'Parameter values '!$G$7</f>
        <v>127982.78400000001</v>
      </c>
      <c r="G95" s="15">
        <f>D95*EXP(-'Parameter values '!$G$14*A95)</f>
        <v>11862.275369228333</v>
      </c>
      <c r="H95" s="15">
        <f>'Parameter values '!$G$9+('Parameter values '!$G$5*B95)*EXP(-'Parameter values '!$G$14*A95)</f>
        <v>7372.455073845667</v>
      </c>
      <c r="I95" s="15">
        <f t="shared" si="15"/>
        <v>4489.820295382666</v>
      </c>
    </row>
    <row r="96" spans="1:9" s="15" customFormat="1" ht="12.75">
      <c r="A96" s="14">
        <f t="shared" si="16"/>
        <v>89</v>
      </c>
      <c r="B96" s="15">
        <f>'Parameter values '!$G$19*A96+'Parameter values '!$G$20*A96*A96+'Parameter values '!$G$21*A96*A96*A96</f>
        <v>16835.596000000005</v>
      </c>
      <c r="C96" s="15">
        <f t="shared" si="17"/>
        <v>212.74800000000323</v>
      </c>
      <c r="D96" s="15">
        <f>B96*'Parameter values '!$G$4</f>
        <v>168355.96000000005</v>
      </c>
      <c r="E96" s="15">
        <f>'Parameter values '!$G$9+B96*'Parameter values '!$G$5</f>
        <v>38671.19200000001</v>
      </c>
      <c r="F96" s="15">
        <f>-'Parameter values '!$G$9+B96*'Parameter values '!$G$7</f>
        <v>129684.76800000004</v>
      </c>
      <c r="G96" s="15">
        <f>D96*EXP(-'Parameter values '!$G$14*A96)</f>
        <v>11659.024874091245</v>
      </c>
      <c r="H96" s="15">
        <f>'Parameter values '!$G$9+('Parameter values '!$G$5*B96)*EXP(-'Parameter values '!$G$14*A96)</f>
        <v>7331.804974818249</v>
      </c>
      <c r="I96" s="15">
        <f t="shared" si="15"/>
        <v>4327.2198992729955</v>
      </c>
    </row>
    <row r="97" spans="1:9" s="15" customFormat="1" ht="12.75">
      <c r="A97" s="14">
        <f t="shared" si="16"/>
        <v>90</v>
      </c>
      <c r="B97" s="15">
        <f>'Parameter values '!$G$19*A97+'Parameter values '!$G$20*A97*A97+'Parameter values '!$G$21*A97*A97*A97</f>
        <v>17046</v>
      </c>
      <c r="C97" s="15">
        <f t="shared" si="17"/>
        <v>210.403999999995</v>
      </c>
      <c r="D97" s="15">
        <f>B97*'Parameter values '!$G$4</f>
        <v>170460</v>
      </c>
      <c r="E97" s="15">
        <f>'Parameter values '!$G$9+B97*'Parameter values '!$G$5</f>
        <v>39092</v>
      </c>
      <c r="F97" s="15">
        <f>-'Parameter values '!$G$9+B97*'Parameter values '!$G$7</f>
        <v>131368</v>
      </c>
      <c r="G97" s="15">
        <f>D97*EXP(-'Parameter values '!$G$14*A97)</f>
        <v>11455.851701617748</v>
      </c>
      <c r="H97" s="15">
        <f>'Parameter values '!$G$9+('Parameter values '!$G$5*B97)*EXP(-'Parameter values '!$G$14*A97)</f>
        <v>7291.17034032355</v>
      </c>
      <c r="I97" s="15">
        <f t="shared" si="15"/>
        <v>4164.681361294199</v>
      </c>
    </row>
    <row r="98" spans="1:9" s="15" customFormat="1" ht="12.75">
      <c r="A98" s="14">
        <f t="shared" si="16"/>
        <v>91</v>
      </c>
      <c r="B98" s="15">
        <f>'Parameter values '!$G$19*A98+'Parameter values '!$G$20*A98*A98+'Parameter values '!$G$21*A98*A98*A98</f>
        <v>17253.964</v>
      </c>
      <c r="C98" s="15">
        <f t="shared" si="17"/>
        <v>207.96399999999994</v>
      </c>
      <c r="D98" s="15">
        <f>B98*'Parameter values '!$G$4</f>
        <v>172539.64</v>
      </c>
      <c r="E98" s="15">
        <f>'Parameter values '!$G$9+B98*'Parameter values '!$G$5</f>
        <v>39507.928</v>
      </c>
      <c r="F98" s="15">
        <f>-'Parameter values '!$G$9+B98*'Parameter values '!$G$7</f>
        <v>133031.712</v>
      </c>
      <c r="G98" s="15">
        <f>D98*EXP(-'Parameter values '!$G$14*A98)</f>
        <v>11252.912760394443</v>
      </c>
      <c r="H98" s="15">
        <f>'Parameter values '!$G$9+('Parameter values '!$G$5*B98)*EXP(-'Parameter values '!$G$14*A98)</f>
        <v>7250.5825520788885</v>
      </c>
      <c r="I98" s="15">
        <f t="shared" si="15"/>
        <v>4002.330208315555</v>
      </c>
    </row>
    <row r="99" spans="1:9" s="15" customFormat="1" ht="12.75">
      <c r="A99" s="14">
        <f t="shared" si="16"/>
        <v>92</v>
      </c>
      <c r="B99" s="15">
        <f>'Parameter values '!$G$19*A99+'Parameter values '!$G$20*A99*A99+'Parameter values '!$G$21*A99*A99*A99</f>
        <v>17459.392</v>
      </c>
      <c r="C99" s="15">
        <f t="shared" si="17"/>
        <v>205.42799999999988</v>
      </c>
      <c r="D99" s="15">
        <f>B99*'Parameter values '!$G$4</f>
        <v>174593.91999999998</v>
      </c>
      <c r="E99" s="15">
        <f>'Parameter values '!$G$9+B99*'Parameter values '!$G$5</f>
        <v>39918.784</v>
      </c>
      <c r="F99" s="15">
        <f>-'Parameter values '!$G$9+B99*'Parameter values '!$G$7</f>
        <v>134675.136</v>
      </c>
      <c r="G99" s="15">
        <f>D99*EXP(-'Parameter values '!$G$14*A99)</f>
        <v>11050.357941641645</v>
      </c>
      <c r="H99" s="15">
        <f>'Parameter values '!$G$9+('Parameter values '!$G$5*B99)*EXP(-'Parameter values '!$G$14*A99)</f>
        <v>7210.071588328329</v>
      </c>
      <c r="I99" s="15">
        <f t="shared" si="15"/>
        <v>3840.286353313316</v>
      </c>
    </row>
    <row r="100" spans="1:9" s="15" customFormat="1" ht="12.75">
      <c r="A100" s="14">
        <f t="shared" si="16"/>
        <v>93</v>
      </c>
      <c r="B100" s="15">
        <f>'Parameter values '!$G$19*A100+'Parameter values '!$G$20*A100*A100+'Parameter values '!$G$21*A100*A100*A100</f>
        <v>17662.188000000002</v>
      </c>
      <c r="C100" s="15">
        <f t="shared" si="17"/>
        <v>202.7960000000021</v>
      </c>
      <c r="D100" s="15">
        <f>B100*'Parameter values '!$G$4</f>
        <v>176621.88</v>
      </c>
      <c r="E100" s="15">
        <f>'Parameter values '!$G$9+B100*'Parameter values '!$G$5</f>
        <v>40324.376000000004</v>
      </c>
      <c r="F100" s="15">
        <f>-'Parameter values '!$G$9+B100*'Parameter values '!$G$7</f>
        <v>136297.50400000002</v>
      </c>
      <c r="G100" s="15">
        <f>D100*EXP(-'Parameter values '!$G$14*A100)</f>
        <v>10848.330273549484</v>
      </c>
      <c r="H100" s="15">
        <f>'Parameter values '!$G$9+('Parameter values '!$G$5*B100)*EXP(-'Parameter values '!$G$14*A100)</f>
        <v>7169.666054709896</v>
      </c>
      <c r="I100" s="15">
        <f t="shared" si="15"/>
        <v>3678.664218839587</v>
      </c>
    </row>
    <row r="101" spans="1:9" s="15" customFormat="1" ht="12.75">
      <c r="A101" s="14">
        <f t="shared" si="16"/>
        <v>94</v>
      </c>
      <c r="B101" s="15">
        <f>'Parameter values '!$G$19*A101+'Parameter values '!$G$20*A101*A101+'Parameter values '!$G$21*A101*A101*A101</f>
        <v>17862.256</v>
      </c>
      <c r="C101" s="15">
        <f t="shared" si="17"/>
        <v>200.0679999999993</v>
      </c>
      <c r="D101" s="15">
        <f>B101*'Parameter values '!$G$4</f>
        <v>178622.56</v>
      </c>
      <c r="E101" s="15">
        <f>'Parameter values '!$G$9+B101*'Parameter values '!$G$5</f>
        <v>40724.512</v>
      </c>
      <c r="F101" s="15">
        <f>-'Parameter values '!$G$9+B101*'Parameter values '!$G$7</f>
        <v>137898.048</v>
      </c>
      <c r="G101" s="15">
        <f>D101*EXP(-'Parameter values '!$G$14*A101)</f>
        <v>10646.966077884084</v>
      </c>
      <c r="H101" s="15">
        <f>'Parameter values '!$G$9+('Parameter values '!$G$5*B101)*EXP(-'Parameter values '!$G$14*A101)</f>
        <v>7129.393215576817</v>
      </c>
      <c r="I101" s="15">
        <f t="shared" si="15"/>
        <v>3517.5728623072673</v>
      </c>
    </row>
    <row r="102" spans="1:9" s="15" customFormat="1" ht="12.75">
      <c r="A102" s="14">
        <f t="shared" si="16"/>
        <v>95</v>
      </c>
      <c r="B102" s="15">
        <f>'Parameter values '!$G$19*A102+'Parameter values '!$G$20*A102*A102+'Parameter values '!$G$21*A102*A102*A102</f>
        <v>18059.5</v>
      </c>
      <c r="C102" s="15">
        <f t="shared" si="17"/>
        <v>197.24399999999878</v>
      </c>
      <c r="D102" s="15">
        <f>B102*'Parameter values '!$G$4</f>
        <v>180595</v>
      </c>
      <c r="E102" s="15">
        <f>'Parameter values '!$G$9+B102*'Parameter values '!$G$5</f>
        <v>41119</v>
      </c>
      <c r="F102" s="15">
        <f>-'Parameter values '!$G$9+B102*'Parameter values '!$G$7</f>
        <v>139476</v>
      </c>
      <c r="G102" s="15">
        <f>D102*EXP(-'Parameter values '!$G$14*A102)</f>
        <v>10446.39512839145</v>
      </c>
      <c r="H102" s="15">
        <f>'Parameter values '!$G$9+('Parameter values '!$G$5*B102)*EXP(-'Parameter values '!$G$14*A102)</f>
        <v>7089.27902567829</v>
      </c>
      <c r="I102" s="15">
        <f t="shared" si="15"/>
        <v>3357.11610271316</v>
      </c>
    </row>
    <row r="103" spans="1:9" s="15" customFormat="1" ht="12.75">
      <c r="A103" s="14">
        <f t="shared" si="16"/>
        <v>96</v>
      </c>
      <c r="B103" s="15">
        <f>'Parameter values '!$G$19*A103+'Parameter values '!$G$20*A103*A103+'Parameter values '!$G$21*A103*A103*A103</f>
        <v>18253.824</v>
      </c>
      <c r="C103" s="15">
        <f t="shared" si="17"/>
        <v>194.32400000000052</v>
      </c>
      <c r="D103" s="15">
        <f>B103*'Parameter values '!$G$4</f>
        <v>182538.24</v>
      </c>
      <c r="E103" s="15">
        <f>'Parameter values '!$G$9+B103*'Parameter values '!$G$5</f>
        <v>41507.648</v>
      </c>
      <c r="F103" s="15">
        <f>-'Parameter values '!$G$9+B103*'Parameter values '!$G$7</f>
        <v>141030.592</v>
      </c>
      <c r="G103" s="15">
        <f>D103*EXP(-'Parameter values '!$G$14*A103)</f>
        <v>10246.74081056018</v>
      </c>
      <c r="H103" s="15">
        <f>'Parameter values '!$G$9+('Parameter values '!$G$5*B103)*EXP(-'Parameter values '!$G$14*A103)</f>
        <v>7049.348162112036</v>
      </c>
      <c r="I103" s="15">
        <f t="shared" si="15"/>
        <v>3197.3926484481444</v>
      </c>
    </row>
    <row r="104" spans="1:9" s="15" customFormat="1" ht="12.75">
      <c r="A104" s="14">
        <f t="shared" si="16"/>
        <v>97</v>
      </c>
      <c r="B104" s="15">
        <f>'Parameter values '!$G$19*A104+'Parameter values '!$G$20*A104*A104+'Parameter values '!$G$21*A104*A104*A104</f>
        <v>18445.13199999999</v>
      </c>
      <c r="C104" s="15">
        <f t="shared" si="17"/>
        <v>191.30799999999</v>
      </c>
      <c r="D104" s="15">
        <f>B104*'Parameter values '!$G$4</f>
        <v>184451.3199999999</v>
      </c>
      <c r="E104" s="15">
        <f>'Parameter values '!$G$9+B104*'Parameter values '!$G$5</f>
        <v>41890.26399999998</v>
      </c>
      <c r="F104" s="15">
        <f>-'Parameter values '!$G$9+B104*'Parameter values '!$G$7</f>
        <v>142561.05599999992</v>
      </c>
      <c r="G104" s="15">
        <f>D104*EXP(-'Parameter values '!$G$14*A104)</f>
        <v>10048.120282335494</v>
      </c>
      <c r="H104" s="15">
        <f>'Parameter values '!$G$9+('Parameter values '!$G$5*B104)*EXP(-'Parameter values '!$G$14*A104)</f>
        <v>7009.624056467099</v>
      </c>
      <c r="I104" s="15">
        <f t="shared" si="15"/>
        <v>3038.4962258683954</v>
      </c>
    </row>
    <row r="105" spans="1:9" s="15" customFormat="1" ht="12.75">
      <c r="A105" s="14">
        <f t="shared" si="16"/>
        <v>98</v>
      </c>
      <c r="B105" s="15">
        <f>'Parameter values '!$G$19*A105+'Parameter values '!$G$20*A105*A105+'Parameter values '!$G$21*A105*A105*A105</f>
        <v>18633.328</v>
      </c>
      <c r="C105" s="15">
        <f t="shared" si="17"/>
        <v>188.19600000001083</v>
      </c>
      <c r="D105" s="15">
        <f>B105*'Parameter values '!$G$4</f>
        <v>186333.28000000003</v>
      </c>
      <c r="E105" s="15">
        <f>'Parameter values '!$G$9+B105*'Parameter values '!$G$5</f>
        <v>42266.656</v>
      </c>
      <c r="F105" s="15">
        <f>-'Parameter values '!$G$9+B105*'Parameter values '!$G$7</f>
        <v>144066.624</v>
      </c>
      <c r="G105" s="15">
        <f>D105*EXP(-'Parameter values '!$G$14*A105)</f>
        <v>9850.644635407087</v>
      </c>
      <c r="H105" s="15">
        <f>'Parameter values '!$G$9+('Parameter values '!$G$5*B105)*EXP(-'Parameter values '!$G$14*A105)</f>
        <v>6970.128927081418</v>
      </c>
      <c r="I105" s="15">
        <f aca="true" t="shared" si="18" ref="I105:I120">G105-H105</f>
        <v>2880.515708325669</v>
      </c>
    </row>
    <row r="106" spans="1:9" s="15" customFormat="1" ht="12.75">
      <c r="A106" s="14">
        <f aca="true" t="shared" si="19" ref="A106:A121">A105+1</f>
        <v>99</v>
      </c>
      <c r="B106" s="15">
        <f>'Parameter values '!$G$19*A106+'Parameter values '!$G$20*A106*A106+'Parameter values '!$G$21*A106*A106*A106</f>
        <v>18818.316000000006</v>
      </c>
      <c r="C106" s="15">
        <f aca="true" t="shared" si="20" ref="C106:C121">B106-B105</f>
        <v>184.98800000000483</v>
      </c>
      <c r="D106" s="15">
        <f>B106*'Parameter values '!$G$4</f>
        <v>188183.16000000006</v>
      </c>
      <c r="E106" s="15">
        <f>'Parameter values '!$G$9+B106*'Parameter values '!$G$5</f>
        <v>42636.63200000001</v>
      </c>
      <c r="F106" s="15">
        <f>-'Parameter values '!$G$9+B106*'Parameter values '!$G$7</f>
        <v>145546.52800000005</v>
      </c>
      <c r="G106" s="15">
        <f>D106*EXP(-'Parameter values '!$G$14*A106)</f>
        <v>9654.419056721195</v>
      </c>
      <c r="H106" s="15">
        <f>'Parameter values '!$G$9+('Parameter values '!$G$5*B106)*EXP(-'Parameter values '!$G$14*A106)</f>
        <v>6930.883811344239</v>
      </c>
      <c r="I106" s="15">
        <f t="shared" si="18"/>
        <v>2723.5352453769565</v>
      </c>
    </row>
    <row r="107" spans="1:9" s="15" customFormat="1" ht="12.75">
      <c r="A107" s="14">
        <f t="shared" si="19"/>
        <v>100</v>
      </c>
      <c r="B107" s="15">
        <f>'Parameter values '!$G$19*A107+'Parameter values '!$G$20*A107*A107+'Parameter values '!$G$21*A107*A107*A107</f>
        <v>19000</v>
      </c>
      <c r="C107" s="15">
        <f t="shared" si="20"/>
        <v>181.68399999999383</v>
      </c>
      <c r="D107" s="15">
        <f>B107*'Parameter values '!$G$4</f>
        <v>190000</v>
      </c>
      <c r="E107" s="15">
        <f>'Parameter values '!$G$9+B107*'Parameter values '!$G$5</f>
        <v>43000</v>
      </c>
      <c r="F107" s="15">
        <f>-'Parameter values '!$G$9+B107*'Parameter values '!$G$7</f>
        <v>147000</v>
      </c>
      <c r="G107" s="15">
        <f>D107*EXP(-'Parameter values '!$G$14*A107)</f>
        <v>9459.54298989415</v>
      </c>
      <c r="H107" s="15">
        <f>'Parameter values '!$G$9+('Parameter values '!$G$5*B107)*EXP(-'Parameter values '!$G$14*A107)</f>
        <v>6891.90859797883</v>
      </c>
      <c r="I107" s="15">
        <f t="shared" si="18"/>
        <v>2567.6343919153196</v>
      </c>
    </row>
    <row r="108" spans="1:9" s="15" customFormat="1" ht="12.75">
      <c r="A108" s="14">
        <f t="shared" si="19"/>
        <v>101</v>
      </c>
      <c r="B108" s="15">
        <f>'Parameter values '!$G$19*A108+'Parameter values '!$G$20*A108*A108+'Parameter values '!$G$21*A108*A108*A108</f>
        <v>19178.284000000003</v>
      </c>
      <c r="C108" s="15">
        <f t="shared" si="20"/>
        <v>178.2840000000033</v>
      </c>
      <c r="D108" s="15">
        <f>B108*'Parameter values '!$G$4</f>
        <v>191782.84000000003</v>
      </c>
      <c r="E108" s="15">
        <f>'Parameter values '!$G$9+B108*'Parameter values '!$G$5</f>
        <v>43356.56800000001</v>
      </c>
      <c r="F108" s="15">
        <f>-'Parameter values '!$G$9+B108*'Parameter values '!$G$7</f>
        <v>148426.27200000003</v>
      </c>
      <c r="G108" s="15">
        <f>D108*EXP(-'Parameter values '!$G$14*A108)</f>
        <v>9266.110296229559</v>
      </c>
      <c r="H108" s="15">
        <f>'Parameter values '!$G$9+('Parameter values '!$G$5*B108)*EXP(-'Parameter values '!$G$14*A108)</f>
        <v>6853.2220592459125</v>
      </c>
      <c r="I108" s="15">
        <f t="shared" si="18"/>
        <v>2412.8882369836465</v>
      </c>
    </row>
    <row r="109" spans="1:9" s="15" customFormat="1" ht="12.75">
      <c r="A109" s="14">
        <f t="shared" si="19"/>
        <v>102</v>
      </c>
      <c r="B109" s="15">
        <f>'Parameter values '!$G$19*A109+'Parameter values '!$G$20*A109*A109+'Parameter values '!$G$21*A109*A109*A109</f>
        <v>19353.071999999993</v>
      </c>
      <c r="C109" s="15">
        <f t="shared" si="20"/>
        <v>174.78799999998955</v>
      </c>
      <c r="D109" s="15">
        <f>B109*'Parameter values '!$G$4</f>
        <v>193530.7199999999</v>
      </c>
      <c r="E109" s="15">
        <f>'Parameter values '!$G$9+B109*'Parameter values '!$G$5</f>
        <v>43706.143999999986</v>
      </c>
      <c r="F109" s="15">
        <f>-'Parameter values '!$G$9+B109*'Parameter values '!$G$7</f>
        <v>149824.57599999994</v>
      </c>
      <c r="G109" s="15">
        <f>D109*EXP(-'Parameter values '!$G$14*A109)</f>
        <v>9074.209415064926</v>
      </c>
      <c r="H109" s="15">
        <f>'Parameter values '!$G$9+('Parameter values '!$G$5*B109)*EXP(-'Parameter values '!$G$14*A109)</f>
        <v>6814.841883012985</v>
      </c>
      <c r="I109" s="15">
        <f t="shared" si="18"/>
        <v>2259.3675320519415</v>
      </c>
    </row>
    <row r="110" spans="1:9" s="15" customFormat="1" ht="12.75">
      <c r="A110" s="14">
        <f t="shared" si="19"/>
        <v>103</v>
      </c>
      <c r="B110" s="15">
        <f>'Parameter values '!$G$19*A110+'Parameter values '!$G$20*A110*A110+'Parameter values '!$G$21*A110*A110*A110</f>
        <v>19524.268</v>
      </c>
      <c r="C110" s="15">
        <f t="shared" si="20"/>
        <v>171.1960000000072</v>
      </c>
      <c r="D110" s="15">
        <f>B110*'Parameter values '!$G$4</f>
        <v>195242.68</v>
      </c>
      <c r="E110" s="15">
        <f>'Parameter values '!$G$9+B110*'Parameter values '!$G$5</f>
        <v>44048.536</v>
      </c>
      <c r="F110" s="15">
        <f>-'Parameter values '!$G$9+B110*'Parameter values '!$G$7</f>
        <v>151194.144</v>
      </c>
      <c r="G110" s="15">
        <f>D110*EXP(-'Parameter values '!$G$14*A110)</f>
        <v>8883.92352319612</v>
      </c>
      <c r="H110" s="15">
        <f>'Parameter values '!$G$9+('Parameter values '!$G$5*B110)*EXP(-'Parameter values '!$G$14*A110)</f>
        <v>6776.7847046392235</v>
      </c>
      <c r="I110" s="15">
        <f t="shared" si="18"/>
        <v>2107.138818556896</v>
      </c>
    </row>
    <row r="111" spans="1:9" s="15" customFormat="1" ht="12.75">
      <c r="A111" s="14">
        <f t="shared" si="19"/>
        <v>104</v>
      </c>
      <c r="B111" s="15">
        <f>'Parameter values '!$G$19*A111+'Parameter values '!$G$20*A111*A111+'Parameter values '!$G$21*A111*A111*A111</f>
        <v>19691.776000000005</v>
      </c>
      <c r="C111" s="15">
        <f t="shared" si="20"/>
        <v>167.50800000000527</v>
      </c>
      <c r="D111" s="15">
        <f>B111*'Parameter values '!$G$4</f>
        <v>196917.76000000007</v>
      </c>
      <c r="E111" s="15">
        <f>'Parameter values '!$G$9+B111*'Parameter values '!$G$5</f>
        <v>44383.55200000001</v>
      </c>
      <c r="F111" s="15">
        <f>-'Parameter values '!$G$9+B111*'Parameter values '!$G$7</f>
        <v>152534.20800000004</v>
      </c>
      <c r="G111" s="15">
        <f>D111*EXP(-'Parameter values '!$G$14*A111)</f>
        <v>8695.33069314866</v>
      </c>
      <c r="H111" s="15">
        <f>'Parameter values '!$G$9+('Parameter values '!$G$5*B111)*EXP(-'Parameter values '!$G$14*A111)</f>
        <v>6739.066138629732</v>
      </c>
      <c r="I111" s="15">
        <f t="shared" si="18"/>
        <v>1956.264554518928</v>
      </c>
    </row>
    <row r="112" spans="1:9" s="15" customFormat="1" ht="12.75">
      <c r="A112" s="14">
        <f t="shared" si="19"/>
        <v>105</v>
      </c>
      <c r="B112" s="15">
        <f>'Parameter values '!$G$19*A112+'Parameter values '!$G$20*A112*A112+'Parameter values '!$G$21*A112*A112*A112</f>
        <v>19855.5</v>
      </c>
      <c r="C112" s="15">
        <f t="shared" si="20"/>
        <v>163.7239999999947</v>
      </c>
      <c r="D112" s="15">
        <f>B112*'Parameter values '!$G$4</f>
        <v>198555</v>
      </c>
      <c r="E112" s="15">
        <f>'Parameter values '!$G$9+B112*'Parameter values '!$G$5</f>
        <v>44711</v>
      </c>
      <c r="F112" s="15">
        <f>-'Parameter values '!$G$9+B112*'Parameter values '!$G$7</f>
        <v>153844</v>
      </c>
      <c r="G112" s="15">
        <f>D112*EXP(-'Parameter values '!$G$14*A112)</f>
        <v>8508.504050085165</v>
      </c>
      <c r="H112" s="15">
        <f>'Parameter values '!$G$9+('Parameter values '!$G$5*B112)*EXP(-'Parameter values '!$G$14*A112)</f>
        <v>6701.700810017033</v>
      </c>
      <c r="I112" s="15">
        <f t="shared" si="18"/>
        <v>1806.8032400681313</v>
      </c>
    </row>
    <row r="113" spans="1:9" s="15" customFormat="1" ht="12.75">
      <c r="A113" s="14">
        <f t="shared" si="19"/>
        <v>106</v>
      </c>
      <c r="B113" s="15">
        <f>'Parameter values '!$G$19*A113+'Parameter values '!$G$20*A113*A113+'Parameter values '!$G$21*A113*A113*A113</f>
        <v>20015.34400000001</v>
      </c>
      <c r="C113" s="15">
        <f t="shared" si="20"/>
        <v>159.84400000000824</v>
      </c>
      <c r="D113" s="15">
        <f>B113*'Parameter values '!$G$4</f>
        <v>200153.4400000001</v>
      </c>
      <c r="E113" s="15">
        <f>'Parameter values '!$G$9+B113*'Parameter values '!$G$5</f>
        <v>45030.68800000002</v>
      </c>
      <c r="F113" s="15">
        <f>-'Parameter values '!$G$9+B113*'Parameter values '!$G$7</f>
        <v>155122.75200000007</v>
      </c>
      <c r="G113" s="15">
        <f>D113*EXP(-'Parameter values '!$G$14*A113)</f>
        <v>8323.511927156433</v>
      </c>
      <c r="H113" s="15">
        <f>'Parameter values '!$G$9+('Parameter values '!$G$5*B113)*EXP(-'Parameter values '!$G$14*A113)</f>
        <v>6664.7023854312865</v>
      </c>
      <c r="I113" s="15">
        <f t="shared" si="18"/>
        <v>1658.8095417251461</v>
      </c>
    </row>
    <row r="114" spans="1:9" s="15" customFormat="1" ht="12.75">
      <c r="A114" s="14">
        <f t="shared" si="19"/>
        <v>107</v>
      </c>
      <c r="B114" s="15">
        <f>'Parameter values '!$G$19*A114+'Parameter values '!$G$20*A114*A114+'Parameter values '!$G$21*A114*A114*A114</f>
        <v>20171.212000000003</v>
      </c>
      <c r="C114" s="15">
        <f t="shared" si="20"/>
        <v>155.86799999999494</v>
      </c>
      <c r="D114" s="15">
        <f>B114*'Parameter values '!$G$4</f>
        <v>201712.12000000002</v>
      </c>
      <c r="E114" s="15">
        <f>'Parameter values '!$G$9+B114*'Parameter values '!$G$5</f>
        <v>45342.424000000006</v>
      </c>
      <c r="F114" s="15">
        <f>-'Parameter values '!$G$9+B114*'Parameter values '!$G$7</f>
        <v>156369.69600000003</v>
      </c>
      <c r="G114" s="15">
        <f>D114*EXP(-'Parameter values '!$G$14*A114)</f>
        <v>8140.41801912154</v>
      </c>
      <c r="H114" s="15">
        <f>'Parameter values '!$G$9+('Parameter values '!$G$5*B114)*EXP(-'Parameter values '!$G$14*A114)</f>
        <v>6628.083603824308</v>
      </c>
      <c r="I114" s="15">
        <f t="shared" si="18"/>
        <v>1512.3344152972322</v>
      </c>
    </row>
    <row r="115" spans="1:9" s="15" customFormat="1" ht="12.75">
      <c r="A115" s="14">
        <f t="shared" si="19"/>
        <v>108</v>
      </c>
      <c r="B115" s="15">
        <f>'Parameter values '!$G$19*A115+'Parameter values '!$G$20*A115*A115+'Parameter values '!$G$21*A115*A115*A115</f>
        <v>20323.008</v>
      </c>
      <c r="C115" s="15">
        <f t="shared" si="20"/>
        <v>151.79599999999846</v>
      </c>
      <c r="D115" s="15">
        <f>B115*'Parameter values '!$G$4</f>
        <v>203230.08000000002</v>
      </c>
      <c r="E115" s="15">
        <f>'Parameter values '!$G$9+B115*'Parameter values '!$G$5</f>
        <v>45646.016</v>
      </c>
      <c r="F115" s="15">
        <f>-'Parameter values '!$G$9+B115*'Parameter values '!$G$7</f>
        <v>157584.064</v>
      </c>
      <c r="G115" s="15">
        <f>D115*EXP(-'Parameter values '!$G$14*A115)</f>
        <v>7959.281534078753</v>
      </c>
      <c r="H115" s="15">
        <f>'Parameter values '!$G$9+('Parameter values '!$G$5*B115)*EXP(-'Parameter values '!$G$14*A115)</f>
        <v>6591.856306815751</v>
      </c>
      <c r="I115" s="15">
        <f t="shared" si="18"/>
        <v>1367.425227263002</v>
      </c>
    </row>
    <row r="116" spans="1:9" s="15" customFormat="1" ht="12.75">
      <c r="A116" s="14">
        <f t="shared" si="19"/>
        <v>109</v>
      </c>
      <c r="B116" s="15">
        <f>'Parameter values '!$G$19*A116+'Parameter values '!$G$20*A116*A116+'Parameter values '!$G$21*A116*A116*A116</f>
        <v>20470.636000000006</v>
      </c>
      <c r="C116" s="15">
        <f t="shared" si="20"/>
        <v>147.62800000000425</v>
      </c>
      <c r="D116" s="15">
        <f>B116*'Parameter values '!$G$4</f>
        <v>204706.36000000004</v>
      </c>
      <c r="E116" s="15">
        <f>'Parameter values '!$G$9+B116*'Parameter values '!$G$5</f>
        <v>45941.27200000001</v>
      </c>
      <c r="F116" s="15">
        <f>-'Parameter values '!$G$9+B116*'Parameter values '!$G$7</f>
        <v>158765.08800000005</v>
      </c>
      <c r="G116" s="15">
        <f>D116*EXP(-'Parameter values '!$G$14*A116)</f>
        <v>7780.157343164382</v>
      </c>
      <c r="H116" s="15">
        <f>'Parameter values '!$G$9+('Parameter values '!$G$5*B116)*EXP(-'Parameter values '!$G$14*A116)</f>
        <v>6556.031468632877</v>
      </c>
      <c r="I116" s="15">
        <f t="shared" si="18"/>
        <v>1224.1258745315054</v>
      </c>
    </row>
    <row r="117" spans="1:9" s="15" customFormat="1" ht="12.75">
      <c r="A117" s="14">
        <f t="shared" si="19"/>
        <v>110</v>
      </c>
      <c r="B117" s="15">
        <f>'Parameter values '!$G$19*A117+'Parameter values '!$G$20*A117*A117+'Parameter values '!$G$21*A117*A117*A117</f>
        <v>20614</v>
      </c>
      <c r="C117" s="15">
        <f t="shared" si="20"/>
        <v>143.36399999999412</v>
      </c>
      <c r="D117" s="15">
        <f>B117*'Parameter values '!$G$4</f>
        <v>206140</v>
      </c>
      <c r="E117" s="15">
        <f>'Parameter values '!$G$9+B117*'Parameter values '!$G$5</f>
        <v>46228</v>
      </c>
      <c r="F117" s="15">
        <f>-'Parameter values '!$G$9+B117*'Parameter values '!$G$7</f>
        <v>159912</v>
      </c>
      <c r="G117" s="15">
        <f>D117*EXP(-'Parameter values '!$G$14*A117)</f>
        <v>7603.096128091616</v>
      </c>
      <c r="H117" s="15">
        <f>'Parameter values '!$G$9+('Parameter values '!$G$5*B117)*EXP(-'Parameter values '!$G$14*A117)</f>
        <v>6520.619225618323</v>
      </c>
      <c r="I117" s="15">
        <f t="shared" si="18"/>
        <v>1082.4769024732932</v>
      </c>
    </row>
    <row r="118" spans="1:9" s="15" customFormat="1" ht="12.75">
      <c r="A118" s="14">
        <f t="shared" si="19"/>
        <v>111</v>
      </c>
      <c r="B118" s="15">
        <f>'Parameter values '!$G$19*A118+'Parameter values '!$G$20*A118*A118+'Parameter values '!$G$21*A118*A118*A118</f>
        <v>20753.004000000008</v>
      </c>
      <c r="C118" s="15">
        <f t="shared" si="20"/>
        <v>139.0040000000081</v>
      </c>
      <c r="D118" s="15">
        <f>B118*'Parameter values '!$G$4</f>
        <v>207530.0400000001</v>
      </c>
      <c r="E118" s="15">
        <f>'Parameter values '!$G$9+B118*'Parameter values '!$G$5</f>
        <v>46506.008000000016</v>
      </c>
      <c r="F118" s="15">
        <f>-'Parameter values '!$G$9+B118*'Parameter values '!$G$7</f>
        <v>161024.03200000006</v>
      </c>
      <c r="G118" s="15">
        <f>D118*EXP(-'Parameter values '!$G$14*A118)</f>
        <v>7428.14452641471</v>
      </c>
      <c r="H118" s="15">
        <f>'Parameter values '!$G$9+('Parameter values '!$G$5*B118)*EXP(-'Parameter values '!$G$14*A118)</f>
        <v>6485.628905282942</v>
      </c>
      <c r="I118" s="15">
        <f t="shared" si="18"/>
        <v>942.5156211317681</v>
      </c>
    </row>
    <row r="119" spans="1:9" s="15" customFormat="1" ht="12.75">
      <c r="A119" s="14">
        <f t="shared" si="19"/>
        <v>112</v>
      </c>
      <c r="B119" s="15">
        <f>'Parameter values '!$G$19*A119+'Parameter values '!$G$20*A119*A119+'Parameter values '!$G$21*A119*A119*A119</f>
        <v>20887.552</v>
      </c>
      <c r="C119" s="15">
        <f t="shared" si="20"/>
        <v>134.5479999999916</v>
      </c>
      <c r="D119" s="15">
        <f>B119*'Parameter values '!$G$4</f>
        <v>208875.52</v>
      </c>
      <c r="E119" s="15">
        <f>'Parameter values '!$G$9+B119*'Parameter values '!$G$5</f>
        <v>46775.104</v>
      </c>
      <c r="F119" s="15">
        <f>-'Parameter values '!$G$9+B119*'Parameter values '!$G$7</f>
        <v>162100.416</v>
      </c>
      <c r="G119" s="15">
        <f>D119*EXP(-'Parameter values '!$G$14*A119)</f>
        <v>7255.345274416918</v>
      </c>
      <c r="H119" s="15">
        <f>'Parameter values '!$G$9+('Parameter values '!$G$5*B119)*EXP(-'Parameter values '!$G$14*A119)</f>
        <v>6451.069054883384</v>
      </c>
      <c r="I119" s="15">
        <f t="shared" si="18"/>
        <v>804.2762195335345</v>
      </c>
    </row>
    <row r="120" spans="1:9" s="15" customFormat="1" ht="12.75">
      <c r="A120" s="14">
        <f t="shared" si="19"/>
        <v>113</v>
      </c>
      <c r="B120" s="15">
        <f>'Parameter values '!$G$19*A120+'Parameter values '!$G$20*A120*A120+'Parameter values '!$G$21*A120*A120*A120</f>
        <v>21017.548000000003</v>
      </c>
      <c r="C120" s="15">
        <f t="shared" si="20"/>
        <v>129.99600000000282</v>
      </c>
      <c r="D120" s="15">
        <f>B120*'Parameter values '!$G$4</f>
        <v>210175.48000000004</v>
      </c>
      <c r="E120" s="15">
        <f>'Parameter values '!$G$9+B120*'Parameter values '!$G$5</f>
        <v>47035.096000000005</v>
      </c>
      <c r="F120" s="15">
        <f>-'Parameter values '!$G$9+B120*'Parameter values '!$G$7</f>
        <v>163140.38400000002</v>
      </c>
      <c r="G120" s="15">
        <f>D120*EXP(-'Parameter values '!$G$14*A120)</f>
        <v>7084.737347532546</v>
      </c>
      <c r="H120" s="15">
        <f>'Parameter values '!$G$9+('Parameter values '!$G$5*B120)*EXP(-'Parameter values '!$G$14*A120)</f>
        <v>6416.947469506509</v>
      </c>
      <c r="I120" s="15">
        <f t="shared" si="18"/>
        <v>667.7898780260366</v>
      </c>
    </row>
    <row r="121" spans="1:9" s="15" customFormat="1" ht="12.75">
      <c r="A121" s="14">
        <f t="shared" si="19"/>
        <v>114</v>
      </c>
      <c r="B121" s="15">
        <f>'Parameter values '!$G$19*A121+'Parameter values '!$G$20*A121*A121+'Parameter values '!$G$21*A121*A121*A121</f>
        <v>21142.896000000004</v>
      </c>
      <c r="C121" s="15">
        <f t="shared" si="20"/>
        <v>125.34800000000178</v>
      </c>
      <c r="D121" s="15">
        <f>B121*'Parameter values '!$G$4</f>
        <v>211428.96000000005</v>
      </c>
      <c r="E121" s="15">
        <f>'Parameter values '!$G$9+B121*'Parameter values '!$G$5</f>
        <v>47285.79200000001</v>
      </c>
      <c r="F121" s="15">
        <f>-'Parameter values '!$G$9+B121*'Parameter values '!$G$7</f>
        <v>164143.16800000003</v>
      </c>
      <c r="G121" s="15">
        <f>D121*EXP(-'Parameter values '!$G$14*A121)</f>
        <v>6916.356098224625</v>
      </c>
      <c r="H121" s="15">
        <f>'Parameter values '!$G$9+('Parameter values '!$G$5*B121)*EXP(-'Parameter values '!$G$14*A121)</f>
        <v>6383.271219644925</v>
      </c>
      <c r="I121" s="15">
        <f aca="true" t="shared" si="21" ref="I121:I136">G121-H121</f>
        <v>533.0848785797007</v>
      </c>
    </row>
    <row r="122" spans="1:9" s="15" customFormat="1" ht="12.75">
      <c r="A122" s="14">
        <f aca="true" t="shared" si="22" ref="A122:A137">A121+1</f>
        <v>115</v>
      </c>
      <c r="B122" s="15">
        <f>'Parameter values '!$G$19*A122+'Parameter values '!$G$20*A122*A122+'Parameter values '!$G$21*A122*A122*A122</f>
        <v>21263.499999999996</v>
      </c>
      <c r="C122" s="15">
        <f aca="true" t="shared" si="23" ref="C122:C137">B122-B121</f>
        <v>120.60399999999208</v>
      </c>
      <c r="D122" s="15">
        <f>B122*'Parameter values '!$G$4</f>
        <v>212634.99999999997</v>
      </c>
      <c r="E122" s="15">
        <f>'Parameter values '!$G$9+B122*'Parameter values '!$G$5</f>
        <v>47526.99999999999</v>
      </c>
      <c r="F122" s="15">
        <f>-'Parameter values '!$G$9+B122*'Parameter values '!$G$7</f>
        <v>165107.99999999997</v>
      </c>
      <c r="G122" s="15">
        <f>D122*EXP(-'Parameter values '!$G$14*A122)</f>
        <v>6750.233391250478</v>
      </c>
      <c r="H122" s="15">
        <f>'Parameter values '!$G$9+('Parameter values '!$G$5*B122)*EXP(-'Parameter values '!$G$14*A122)</f>
        <v>6350.046678250095</v>
      </c>
      <c r="I122" s="15">
        <f t="shared" si="21"/>
        <v>400.18671300038295</v>
      </c>
    </row>
    <row r="123" spans="1:9" s="15" customFormat="1" ht="12.75">
      <c r="A123" s="14">
        <f t="shared" si="22"/>
        <v>116</v>
      </c>
      <c r="B123" s="15">
        <f>'Parameter values '!$G$19*A123+'Parameter values '!$G$20*A123*A123+'Parameter values '!$G$21*A123*A123*A123</f>
        <v>21379.264000000003</v>
      </c>
      <c r="C123" s="15">
        <f t="shared" si="23"/>
        <v>115.76400000000649</v>
      </c>
      <c r="D123" s="15">
        <f>B123*'Parameter values '!$G$4</f>
        <v>213792.64</v>
      </c>
      <c r="E123" s="15">
        <f>'Parameter values '!$G$9+B123*'Parameter values '!$G$5</f>
        <v>47758.528000000006</v>
      </c>
      <c r="F123" s="15">
        <f>-'Parameter values '!$G$9+B123*'Parameter values '!$G$7</f>
        <v>166034.11200000002</v>
      </c>
      <c r="G123" s="15">
        <f>D123*EXP(-'Parameter values '!$G$14*A123)</f>
        <v>6586.397736256979</v>
      </c>
      <c r="H123" s="15">
        <f>'Parameter values '!$G$9+('Parameter values '!$G$5*B123)*EXP(-'Parameter values '!$G$14*A123)</f>
        <v>6317.279547251396</v>
      </c>
      <c r="I123" s="15">
        <f t="shared" si="21"/>
        <v>269.1181890055832</v>
      </c>
    </row>
    <row r="124" spans="1:9" s="15" customFormat="1" ht="12.75">
      <c r="A124" s="14">
        <f t="shared" si="22"/>
        <v>117</v>
      </c>
      <c r="B124" s="15">
        <f>'Parameter values '!$G$19*A124+'Parameter values '!$G$20*A124*A124+'Parameter values '!$G$21*A124*A124*A124</f>
        <v>21490.092</v>
      </c>
      <c r="C124" s="15">
        <f t="shared" si="23"/>
        <v>110.8279999999977</v>
      </c>
      <c r="D124" s="15">
        <f>B124*'Parameter values '!$G$4</f>
        <v>214900.92</v>
      </c>
      <c r="E124" s="15">
        <f>'Parameter values '!$G$9+B124*'Parameter values '!$G$5</f>
        <v>47980.184</v>
      </c>
      <c r="F124" s="15">
        <f>-'Parameter values '!$G$9+B124*'Parameter values '!$G$7</f>
        <v>166920.736</v>
      </c>
      <c r="G124" s="15">
        <f>D124*EXP(-'Parameter values '!$G$14*A124)</f>
        <v>6424.874417656749</v>
      </c>
      <c r="H124" s="15">
        <f>'Parameter values '!$G$9+('Parameter values '!$G$5*B124)*EXP(-'Parameter values '!$G$14*A124)</f>
        <v>6284.974883531349</v>
      </c>
      <c r="I124" s="15">
        <f t="shared" si="21"/>
        <v>139.89953412539944</v>
      </c>
    </row>
    <row r="125" spans="1:9" s="15" customFormat="1" ht="12.75">
      <c r="A125" s="14">
        <f t="shared" si="22"/>
        <v>118</v>
      </c>
      <c r="B125" s="15">
        <f>'Parameter values '!$G$19*A125+'Parameter values '!$G$20*A125*A125+'Parameter values '!$G$21*A125*A125*A125</f>
        <v>21595.888</v>
      </c>
      <c r="C125" s="15">
        <f t="shared" si="23"/>
        <v>105.79599999999846</v>
      </c>
      <c r="D125" s="15">
        <f>B125*'Parameter values '!$G$4</f>
        <v>215958.88</v>
      </c>
      <c r="E125" s="15">
        <f>'Parameter values '!$G$9+B125*'Parameter values '!$G$5</f>
        <v>48191.776</v>
      </c>
      <c r="F125" s="15">
        <f>-'Parameter values '!$G$9+B125*'Parameter values '!$G$7</f>
        <v>167767.104</v>
      </c>
      <c r="G125" s="15">
        <f>D125*EXP(-'Parameter values '!$G$14*A125)</f>
        <v>6265.685621744944</v>
      </c>
      <c r="H125" s="15">
        <f>'Parameter values '!$G$9+('Parameter values '!$G$5*B125)*EXP(-'Parameter values '!$G$14*A125)</f>
        <v>6253.137124348988</v>
      </c>
      <c r="I125" s="15">
        <f t="shared" si="21"/>
        <v>12.548497395955565</v>
      </c>
    </row>
    <row r="126" spans="1:9" s="15" customFormat="1" ht="12.75">
      <c r="A126" s="14">
        <f t="shared" si="22"/>
        <v>119</v>
      </c>
      <c r="B126" s="15">
        <f>'Parameter values '!$G$19*A126+'Parameter values '!$G$20*A126*A126+'Parameter values '!$G$21*A126*A126*A126</f>
        <v>21696.556000000004</v>
      </c>
      <c r="C126" s="15">
        <f t="shared" si="23"/>
        <v>100.66800000000512</v>
      </c>
      <c r="D126" s="15">
        <f>B126*'Parameter values '!$G$4</f>
        <v>216965.56000000006</v>
      </c>
      <c r="E126" s="15">
        <f>'Parameter values '!$G$9+B126*'Parameter values '!$G$5</f>
        <v>48393.11200000001</v>
      </c>
      <c r="F126" s="15">
        <f>-'Parameter values '!$G$9+B126*'Parameter values '!$G$7</f>
        <v>168572.44800000003</v>
      </c>
      <c r="G126" s="15">
        <f>D126*EXP(-'Parameter values '!$G$14*A126)</f>
        <v>6108.850561024375</v>
      </c>
      <c r="H126" s="15">
        <f>'Parameter values '!$G$9+('Parameter values '!$G$5*B126)*EXP(-'Parameter values '!$G$14*A126)</f>
        <v>6221.770112204875</v>
      </c>
      <c r="I126" s="15">
        <f t="shared" si="21"/>
        <v>-112.9195511805001</v>
      </c>
    </row>
    <row r="127" spans="1:9" s="15" customFormat="1" ht="12.75">
      <c r="A127" s="14">
        <f t="shared" si="22"/>
        <v>120</v>
      </c>
      <c r="B127" s="15">
        <f>'Parameter values '!$G$19*A127+'Parameter values '!$G$20*A127*A127+'Parameter values '!$G$21*A127*A127*A127</f>
        <v>21792.000000000004</v>
      </c>
      <c r="C127" s="15">
        <f t="shared" si="23"/>
        <v>95.4439999999995</v>
      </c>
      <c r="D127" s="15">
        <f>B127*'Parameter values '!$G$4</f>
        <v>217920.00000000003</v>
      </c>
      <c r="E127" s="15">
        <f>'Parameter values '!$G$9+B127*'Parameter values '!$G$5</f>
        <v>48584.00000000001</v>
      </c>
      <c r="F127" s="15">
        <f>-'Parameter values '!$G$9+B127*'Parameter values '!$G$7</f>
        <v>169336.00000000003</v>
      </c>
      <c r="G127" s="15">
        <f>D127*EXP(-'Parameter values '!$G$14*A127)</f>
        <v>5954.385595713998</v>
      </c>
      <c r="H127" s="15">
        <f>'Parameter values '!$G$9+('Parameter values '!$G$5*B127)*EXP(-'Parameter values '!$G$14*A127)</f>
        <v>6190.8771191427995</v>
      </c>
      <c r="I127" s="15">
        <f t="shared" si="21"/>
        <v>-236.49152342880188</v>
      </c>
    </row>
    <row r="128" spans="1:9" s="15" customFormat="1" ht="12.75">
      <c r="A128" s="14">
        <f t="shared" si="22"/>
        <v>121</v>
      </c>
      <c r="B128" s="15">
        <f>'Parameter values '!$G$19*A128+'Parameter values '!$G$20*A128*A128+'Parameter values '!$G$21*A128*A128*A128</f>
        <v>21882.124000000007</v>
      </c>
      <c r="C128" s="15">
        <f t="shared" si="23"/>
        <v>90.12400000000343</v>
      </c>
      <c r="D128" s="15">
        <f>B128*'Parameter values '!$G$4</f>
        <v>218821.24000000008</v>
      </c>
      <c r="E128" s="15">
        <f>'Parameter values '!$G$9+B128*'Parameter values '!$G$5</f>
        <v>48764.248000000014</v>
      </c>
      <c r="F128" s="15">
        <f>-'Parameter values '!$G$9+B128*'Parameter values '!$G$7</f>
        <v>170056.99200000006</v>
      </c>
      <c r="G128" s="15">
        <f>D128*EXP(-'Parameter values '!$G$14*A128)</f>
        <v>5802.304352422893</v>
      </c>
      <c r="H128" s="15">
        <f>'Parameter values '!$G$9+('Parameter values '!$G$5*B128)*EXP(-'Parameter values '!$G$14*A128)</f>
        <v>6160.460870484579</v>
      </c>
      <c r="I128" s="15">
        <f t="shared" si="21"/>
        <v>-358.15651806168535</v>
      </c>
    </row>
    <row r="129" spans="1:9" s="15" customFormat="1" ht="12.75">
      <c r="A129" s="14">
        <f t="shared" si="22"/>
        <v>122</v>
      </c>
      <c r="B129" s="15">
        <f>'Parameter values '!$G$19*A129+'Parameter values '!$G$20*A129*A129+'Parameter values '!$G$21*A129*A129*A129</f>
        <v>21966.832000000002</v>
      </c>
      <c r="C129" s="15">
        <f t="shared" si="23"/>
        <v>84.70799999999508</v>
      </c>
      <c r="D129" s="15">
        <f>B129*'Parameter values '!$G$4</f>
        <v>219668.32</v>
      </c>
      <c r="E129" s="15">
        <f>'Parameter values '!$G$9+B129*'Parameter values '!$G$5</f>
        <v>48933.664000000004</v>
      </c>
      <c r="F129" s="15">
        <f>-'Parameter values '!$G$9+B129*'Parameter values '!$G$7</f>
        <v>170734.65600000002</v>
      </c>
      <c r="G129" s="15">
        <f>D129*EXP(-'Parameter values '!$G$14*A129)</f>
        <v>5652.617839978111</v>
      </c>
      <c r="H129" s="15">
        <f>'Parameter values '!$G$9+('Parameter values '!$G$5*B129)*EXP(-'Parameter values '!$G$14*A129)</f>
        <v>6130.523567995622</v>
      </c>
      <c r="I129" s="15">
        <f t="shared" si="21"/>
        <v>-477.90572801751114</v>
      </c>
    </row>
    <row r="130" spans="1:9" s="15" customFormat="1" ht="12.75">
      <c r="A130" s="14">
        <f t="shared" si="22"/>
        <v>123</v>
      </c>
      <c r="B130" s="15">
        <f>'Parameter values '!$G$19*A130+'Parameter values '!$G$20*A130*A130+'Parameter values '!$G$21*A130*A130*A130</f>
        <v>22046.028000000002</v>
      </c>
      <c r="C130" s="15">
        <f t="shared" si="23"/>
        <v>79.19599999999991</v>
      </c>
      <c r="D130" s="15">
        <f>B130*'Parameter values '!$G$4</f>
        <v>220460.28000000003</v>
      </c>
      <c r="E130" s="15">
        <f>'Parameter values '!$G$9+B130*'Parameter values '!$G$5</f>
        <v>49092.056000000004</v>
      </c>
      <c r="F130" s="15">
        <f>-'Parameter values '!$G$9+B130*'Parameter values '!$G$7</f>
        <v>171368.22400000002</v>
      </c>
      <c r="G130" s="15">
        <f>D130*EXP(-'Parameter values '!$G$14*A130)</f>
        <v>5505.334562400773</v>
      </c>
      <c r="H130" s="15">
        <f>'Parameter values '!$G$9+('Parameter values '!$G$5*B130)*EXP(-'Parameter values '!$G$14*A130)</f>
        <v>6101.066912480155</v>
      </c>
      <c r="I130" s="15">
        <f t="shared" si="21"/>
        <v>-595.7323500793818</v>
      </c>
    </row>
    <row r="131" spans="1:9" s="15" customFormat="1" ht="12.75">
      <c r="A131" s="14">
        <f t="shared" si="22"/>
        <v>124</v>
      </c>
      <c r="B131" s="15">
        <f>'Parameter values '!$G$19*A131+'Parameter values '!$G$20*A131*A131+'Parameter values '!$G$21*A131*A131*A131</f>
        <v>22119.616000000005</v>
      </c>
      <c r="C131" s="15">
        <f t="shared" si="23"/>
        <v>73.58800000000338</v>
      </c>
      <c r="D131" s="15">
        <f>B131*'Parameter values '!$G$4</f>
        <v>221196.16000000006</v>
      </c>
      <c r="E131" s="15">
        <f>'Parameter values '!$G$9+B131*'Parameter values '!$G$5</f>
        <v>49239.23200000001</v>
      </c>
      <c r="F131" s="15">
        <f>-'Parameter values '!$G$9+B131*'Parameter values '!$G$7</f>
        <v>171956.92800000004</v>
      </c>
      <c r="G131" s="15">
        <f>D131*EXP(-'Parameter values '!$G$14*A131)</f>
        <v>5360.460629030351</v>
      </c>
      <c r="H131" s="15">
        <f>'Parameter values '!$G$9+('Parameter values '!$G$5*B131)*EXP(-'Parameter values '!$G$14*A131)</f>
        <v>6072.09212580607</v>
      </c>
      <c r="I131" s="15">
        <f t="shared" si="21"/>
        <v>-711.6314967757189</v>
      </c>
    </row>
    <row r="132" spans="1:9" s="15" customFormat="1" ht="12.75">
      <c r="A132" s="14">
        <f t="shared" si="22"/>
        <v>125</v>
      </c>
      <c r="B132" s="15">
        <f>'Parameter values '!$G$19*A132+'Parameter values '!$G$20*A132*A132+'Parameter values '!$G$21*A132*A132*A132</f>
        <v>22187.5</v>
      </c>
      <c r="C132" s="15">
        <f t="shared" si="23"/>
        <v>67.88399999999456</v>
      </c>
      <c r="D132" s="15">
        <f>B132*'Parameter values '!$G$4</f>
        <v>221875</v>
      </c>
      <c r="E132" s="15">
        <f>'Parameter values '!$G$9+B132*'Parameter values '!$G$5</f>
        <v>49375</v>
      </c>
      <c r="F132" s="15">
        <f>-'Parameter values '!$G$9+B132*'Parameter values '!$G$7</f>
        <v>172500</v>
      </c>
      <c r="G132" s="15">
        <f>D132*EXP(-'Parameter values '!$G$14*A132)</f>
        <v>5217.999861802021</v>
      </c>
      <c r="H132" s="15">
        <f>'Parameter values '!$G$9+('Parameter values '!$G$5*B132)*EXP(-'Parameter values '!$G$14*A132)</f>
        <v>6043.599972360404</v>
      </c>
      <c r="I132" s="15">
        <f t="shared" si="21"/>
        <v>-825.6001105583828</v>
      </c>
    </row>
    <row r="133" spans="1:9" s="15" customFormat="1" ht="12.75">
      <c r="A133" s="14">
        <f t="shared" si="22"/>
        <v>126</v>
      </c>
      <c r="B133" s="15">
        <f>'Parameter values '!$G$19*A133+'Parameter values '!$G$20*A133*A133+'Parameter values '!$G$21*A133*A133*A133</f>
        <v>22249.584000000006</v>
      </c>
      <c r="C133" s="15">
        <f t="shared" si="23"/>
        <v>62.0840000000062</v>
      </c>
      <c r="D133" s="15">
        <f>B133*'Parameter values '!$G$4</f>
        <v>222495.84000000005</v>
      </c>
      <c r="E133" s="15">
        <f>'Parameter values '!$G$9+B133*'Parameter values '!$G$5</f>
        <v>49499.16800000001</v>
      </c>
      <c r="F133" s="15">
        <f>-'Parameter values '!$G$9+B133*'Parameter values '!$G$7</f>
        <v>172996.67200000005</v>
      </c>
      <c r="G133" s="15">
        <f>D133*EXP(-'Parameter values '!$G$14*A133)</f>
        <v>5077.953899686861</v>
      </c>
      <c r="H133" s="15">
        <f>'Parameter values '!$G$9+('Parameter values '!$G$5*B133)*EXP(-'Parameter values '!$G$14*A133)</f>
        <v>6015.590779937373</v>
      </c>
      <c r="I133" s="15">
        <f t="shared" si="21"/>
        <v>-937.6368802505112</v>
      </c>
    </row>
    <row r="134" spans="1:9" s="15" customFormat="1" ht="12.75">
      <c r="A134" s="14">
        <f t="shared" si="22"/>
        <v>127</v>
      </c>
      <c r="B134" s="15">
        <f>'Parameter values '!$G$19*A134+'Parameter values '!$G$20*A134*A134+'Parameter values '!$G$21*A134*A134*A134</f>
        <v>22305.771999999997</v>
      </c>
      <c r="C134" s="15">
        <f t="shared" si="23"/>
        <v>56.18799999999101</v>
      </c>
      <c r="D134" s="15">
        <f>B134*'Parameter values '!$G$4</f>
        <v>223057.71999999997</v>
      </c>
      <c r="E134" s="15">
        <f>'Parameter values '!$G$9+B134*'Parameter values '!$G$5</f>
        <v>49611.543999999994</v>
      </c>
      <c r="F134" s="15">
        <f>-'Parameter values '!$G$9+B134*'Parameter values '!$G$7</f>
        <v>173446.17599999998</v>
      </c>
      <c r="G134" s="15">
        <f>D134*EXP(-'Parameter values '!$G$14*A134)</f>
        <v>4940.3223003087205</v>
      </c>
      <c r="H134" s="15">
        <f>'Parameter values '!$G$9+('Parameter values '!$G$5*B134)*EXP(-'Parameter values '!$G$14*A134)</f>
        <v>5988.064460061744</v>
      </c>
      <c r="I134" s="15">
        <f t="shared" si="21"/>
        <v>-1047.7421597530238</v>
      </c>
    </row>
    <row r="135" spans="1:9" s="15" customFormat="1" ht="12.75">
      <c r="A135" s="14">
        <f t="shared" si="22"/>
        <v>128</v>
      </c>
      <c r="B135" s="15">
        <f>'Parameter values '!$G$19*A135+'Parameter values '!$G$20*A135*A135+'Parameter values '!$G$21*A135*A135*A135</f>
        <v>22355.968</v>
      </c>
      <c r="C135" s="15">
        <f t="shared" si="23"/>
        <v>50.19600000000355</v>
      </c>
      <c r="D135" s="15">
        <f>B135*'Parameter values '!$G$4</f>
        <v>223559.68</v>
      </c>
      <c r="E135" s="15">
        <f>'Parameter values '!$G$9+B135*'Parameter values '!$G$5</f>
        <v>49711.936</v>
      </c>
      <c r="F135" s="15">
        <f>-'Parameter values '!$G$9+B135*'Parameter values '!$G$7</f>
        <v>173847.744</v>
      </c>
      <c r="G135" s="15">
        <f>D135*EXP(-'Parameter values '!$G$14*A135)</f>
        <v>4805.102638755872</v>
      </c>
      <c r="H135" s="15">
        <f>'Parameter values '!$G$9+('Parameter values '!$G$5*B135)*EXP(-'Parameter values '!$G$14*A135)</f>
        <v>5961.020527751174</v>
      </c>
      <c r="I135" s="15">
        <f t="shared" si="21"/>
        <v>-1155.9178889953018</v>
      </c>
    </row>
    <row r="136" spans="1:9" s="15" customFormat="1" ht="12.75">
      <c r="A136" s="14">
        <f t="shared" si="22"/>
        <v>129</v>
      </c>
      <c r="B136" s="15">
        <f>'Parameter values '!$G$19*A136+'Parameter values '!$G$20*A136*A136+'Parameter values '!$G$21*A136*A136*A136</f>
        <v>22400.076</v>
      </c>
      <c r="C136" s="15">
        <f t="shared" si="23"/>
        <v>44.108000000000175</v>
      </c>
      <c r="D136" s="15">
        <f>B136*'Parameter values '!$G$4</f>
        <v>224000.76</v>
      </c>
      <c r="E136" s="15">
        <f>'Parameter values '!$G$9+B136*'Parameter values '!$G$5</f>
        <v>49800.152</v>
      </c>
      <c r="F136" s="15">
        <f>-'Parameter values '!$G$9+B136*'Parameter values '!$G$7</f>
        <v>174200.608</v>
      </c>
      <c r="G136" s="15">
        <f>D136*EXP(-'Parameter values '!$G$14*A136)</f>
        <v>4672.290603608862</v>
      </c>
      <c r="H136" s="15">
        <f>'Parameter values '!$G$9+('Parameter values '!$G$5*B136)*EXP(-'Parameter values '!$G$14*A136)</f>
        <v>5934.4581207217725</v>
      </c>
      <c r="I136" s="15">
        <f t="shared" si="21"/>
        <v>-1262.167517112911</v>
      </c>
    </row>
    <row r="137" spans="1:9" s="15" customFormat="1" ht="12.75">
      <c r="A137" s="14">
        <f t="shared" si="22"/>
        <v>130</v>
      </c>
      <c r="B137" s="15">
        <f>'Parameter values '!$G$19*A137+'Parameter values '!$G$20*A137*A137+'Parameter values '!$G$21*A137*A137*A137</f>
        <v>22437.999999999993</v>
      </c>
      <c r="C137" s="15">
        <f t="shared" si="23"/>
        <v>37.92399999999179</v>
      </c>
      <c r="D137" s="15">
        <f>B137*'Parameter values '!$G$4</f>
        <v>224379.99999999994</v>
      </c>
      <c r="E137" s="15">
        <f>'Parameter values '!$G$9+B137*'Parameter values '!$G$5</f>
        <v>49875.999999999985</v>
      </c>
      <c r="F137" s="15">
        <f>-'Parameter values '!$G$9+B137*'Parameter values '!$G$7</f>
        <v>174503.99999999994</v>
      </c>
      <c r="G137" s="15">
        <f>D137*EXP(-'Parameter values '!$G$14*A137)</f>
        <v>4541.880090209588</v>
      </c>
      <c r="H137" s="15">
        <f>'Parameter values '!$G$9+('Parameter values '!$G$5*B137)*EXP(-'Parameter values '!$G$14*A137)</f>
        <v>5908.376018041918</v>
      </c>
      <c r="I137" s="15">
        <f aca="true" t="shared" si="24" ref="I137:I152">G137-H137</f>
        <v>-1366.4959278323295</v>
      </c>
    </row>
    <row r="138" spans="1:9" s="15" customFormat="1" ht="12.75">
      <c r="A138" s="14">
        <f aca="true" t="shared" si="25" ref="A138:A152">A137+1</f>
        <v>131</v>
      </c>
      <c r="B138" s="15">
        <f>'Parameter values '!$G$19*A138+'Parameter values '!$G$20*A138*A138+'Parameter values '!$G$21*A138*A138*A138</f>
        <v>22469.644</v>
      </c>
      <c r="C138" s="15">
        <f aca="true" t="shared" si="26" ref="C138:C152">B138-B137</f>
        <v>31.64400000000751</v>
      </c>
      <c r="D138" s="15">
        <f>B138*'Parameter values '!$G$4</f>
        <v>224696.44</v>
      </c>
      <c r="E138" s="15">
        <f>'Parameter values '!$G$9+B138*'Parameter values '!$G$5</f>
        <v>49939.288</v>
      </c>
      <c r="F138" s="15">
        <f>-'Parameter values '!$G$9+B138*'Parameter values '!$G$7</f>
        <v>174757.152</v>
      </c>
      <c r="G138" s="15">
        <f>D138*EXP(-'Parameter values '!$G$14*A138)</f>
        <v>4413.863291199484</v>
      </c>
      <c r="H138" s="15">
        <f>'Parameter values '!$G$9+('Parameter values '!$G$5*B138)*EXP(-'Parameter values '!$G$14*A138)</f>
        <v>5882.772658239897</v>
      </c>
      <c r="I138" s="15">
        <f t="shared" si="24"/>
        <v>-1468.9093670404136</v>
      </c>
    </row>
    <row r="139" spans="1:9" s="15" customFormat="1" ht="12.75">
      <c r="A139" s="14">
        <f t="shared" si="25"/>
        <v>132</v>
      </c>
      <c r="B139" s="15">
        <f>'Parameter values '!$G$19*A139+'Parameter values '!$G$20*A139*A139+'Parameter values '!$G$21*A139*A139*A139</f>
        <v>22494.912000000004</v>
      </c>
      <c r="C139" s="15">
        <f t="shared" si="26"/>
        <v>25.268000000003667</v>
      </c>
      <c r="D139" s="15">
        <f>B139*'Parameter values '!$G$4</f>
        <v>224949.12000000005</v>
      </c>
      <c r="E139" s="15">
        <f>'Parameter values '!$G$9+B139*'Parameter values '!$G$5</f>
        <v>49989.82400000001</v>
      </c>
      <c r="F139" s="15">
        <f>-'Parameter values '!$G$9+B139*'Parameter values '!$G$7</f>
        <v>174959.29600000003</v>
      </c>
      <c r="G139" s="15">
        <f>D139*EXP(-'Parameter values '!$G$14*A139)</f>
        <v>4288.230784357462</v>
      </c>
      <c r="H139" s="15">
        <f>'Parameter values '!$G$9+('Parameter values '!$G$5*B139)*EXP(-'Parameter values '!$G$14*A139)</f>
        <v>5857.646156871492</v>
      </c>
      <c r="I139" s="15">
        <f t="shared" si="24"/>
        <v>-1569.4153725140304</v>
      </c>
    </row>
    <row r="140" spans="1:9" s="15" customFormat="1" ht="12.75">
      <c r="A140" s="14">
        <f t="shared" si="25"/>
        <v>133</v>
      </c>
      <c r="B140" s="15">
        <f>'Parameter values '!$G$19*A140+'Parameter values '!$G$20*A140*A140+'Parameter values '!$G$21*A140*A140*A140</f>
        <v>22513.708</v>
      </c>
      <c r="C140" s="15">
        <f t="shared" si="26"/>
        <v>18.79599999999482</v>
      </c>
      <c r="D140" s="15">
        <f>B140*'Parameter values '!$G$4</f>
        <v>225137.08</v>
      </c>
      <c r="E140" s="15">
        <f>'Parameter values '!$G$9+B140*'Parameter values '!$G$5</f>
        <v>50027.416</v>
      </c>
      <c r="F140" s="15">
        <f>-'Parameter values '!$G$9+B140*'Parameter values '!$G$7</f>
        <v>175109.664</v>
      </c>
      <c r="G140" s="15">
        <f>D140*EXP(-'Parameter values '!$G$14*A140)</f>
        <v>4164.971617770875</v>
      </c>
      <c r="H140" s="15">
        <f>'Parameter values '!$G$9+('Parameter values '!$G$5*B140)*EXP(-'Parameter values '!$G$14*A140)</f>
        <v>5832.994323554175</v>
      </c>
      <c r="I140" s="15">
        <f t="shared" si="24"/>
        <v>-1668.0227057833</v>
      </c>
    </row>
    <row r="141" spans="1:9" s="15" customFormat="1" ht="12.75">
      <c r="A141" s="14">
        <f t="shared" si="25"/>
        <v>134</v>
      </c>
      <c r="B141" s="15">
        <f>'Parameter values '!$G$19*A141+'Parameter values '!$G$20*A141*A141+'Parameter values '!$G$21*A141*A141*A141</f>
        <v>22525.93600000001</v>
      </c>
      <c r="C141" s="15">
        <f t="shared" si="26"/>
        <v>12.22800000001007</v>
      </c>
      <c r="D141" s="15">
        <f>B141*'Parameter values '!$G$4</f>
        <v>225259.3600000001</v>
      </c>
      <c r="E141" s="15">
        <f>'Parameter values '!$G$9+B141*'Parameter values '!$G$5</f>
        <v>50051.87200000002</v>
      </c>
      <c r="F141" s="15">
        <f>-'Parameter values '!$G$9+B141*'Parameter values '!$G$7</f>
        <v>175207.48800000007</v>
      </c>
      <c r="G141" s="15">
        <f>D141*EXP(-'Parameter values '!$G$14*A141)</f>
        <v>4044.073392374856</v>
      </c>
      <c r="H141" s="15">
        <f>'Parameter values '!$G$9+('Parameter values '!$G$5*B141)*EXP(-'Parameter values '!$G$14*A141)</f>
        <v>5808.8146784749715</v>
      </c>
      <c r="I141" s="15">
        <f t="shared" si="24"/>
        <v>-1764.7412861001153</v>
      </c>
    </row>
    <row r="142" spans="1:9" s="15" customFormat="1" ht="12.75">
      <c r="A142" s="14">
        <f t="shared" si="25"/>
        <v>135</v>
      </c>
      <c r="B142" s="15">
        <f>'Parameter values '!$G$19*A142+'Parameter values '!$G$20*A142*A142+'Parameter values '!$G$21*A142*A142*A142</f>
        <v>22531.5</v>
      </c>
      <c r="C142" s="15">
        <f t="shared" si="26"/>
        <v>5.563999999991211</v>
      </c>
      <c r="D142" s="15">
        <f>B142*'Parameter values '!$G$4</f>
        <v>225315</v>
      </c>
      <c r="E142" s="15">
        <f>'Parameter values '!$G$9+B142*'Parameter values '!$G$5</f>
        <v>50063</v>
      </c>
      <c r="F142" s="15">
        <f>-'Parameter values '!$G$9+B142*'Parameter values '!$G$7</f>
        <v>175252</v>
      </c>
      <c r="G142" s="15">
        <f>D142*EXP(-'Parameter values '!$G$14*A142)</f>
        <v>3925.522341897481</v>
      </c>
      <c r="H142" s="15">
        <f>'Parameter values '!$G$9+('Parameter values '!$G$5*B142)*EXP(-'Parameter values '!$G$14*A142)</f>
        <v>5785.104468379496</v>
      </c>
      <c r="I142" s="15">
        <f t="shared" si="24"/>
        <v>-1859.5821264820152</v>
      </c>
    </row>
    <row r="143" spans="1:9" s="15" customFormat="1" ht="12.75">
      <c r="A143" s="14">
        <f t="shared" si="25"/>
        <v>136</v>
      </c>
      <c r="B143" s="15">
        <f>'Parameter values '!$G$19*A143+'Parameter values '!$G$20*A143*A143+'Parameter values '!$G$21*A143*A143*A143</f>
        <v>22530.304000000004</v>
      </c>
      <c r="C143" s="15">
        <f t="shared" si="26"/>
        <v>-1.1959999999962747</v>
      </c>
      <c r="D143" s="15">
        <f>B143*'Parameter values '!$G$4</f>
        <v>225303.04000000004</v>
      </c>
      <c r="E143" s="15">
        <f>'Parameter values '!$G$9+B143*'Parameter values '!$G$5</f>
        <v>50060.60800000001</v>
      </c>
      <c r="F143" s="15">
        <f>-'Parameter values '!$G$9+B143*'Parameter values '!$G$7</f>
        <v>175242.43200000003</v>
      </c>
      <c r="G143" s="15">
        <f>D143*EXP(-'Parameter values '!$G$14*A143)</f>
        <v>3809.303410250084</v>
      </c>
      <c r="H143" s="15">
        <f>'Parameter values '!$G$9+('Parameter values '!$G$5*B143)*EXP(-'Parameter values '!$G$14*A143)</f>
        <v>5761.860682050017</v>
      </c>
      <c r="I143" s="15">
        <f t="shared" si="24"/>
        <v>-1952.557271799933</v>
      </c>
    </row>
    <row r="144" spans="1:9" s="15" customFormat="1" ht="12.75">
      <c r="A144" s="14">
        <f t="shared" si="25"/>
        <v>137</v>
      </c>
      <c r="B144" s="15">
        <f>'Parameter values '!$G$19*A144+'Parameter values '!$G$20*A144*A144+'Parameter values '!$G$21*A144*A144*A144</f>
        <v>22522.252</v>
      </c>
      <c r="C144" s="15">
        <f t="shared" si="26"/>
        <v>-8.052000000003318</v>
      </c>
      <c r="D144" s="15">
        <f>B144*'Parameter values '!$G$4</f>
        <v>225222.52000000002</v>
      </c>
      <c r="E144" s="15">
        <f>'Parameter values '!$G$9+B144*'Parameter values '!$G$5</f>
        <v>50044.504</v>
      </c>
      <c r="F144" s="15">
        <f>-'Parameter values '!$G$9+B144*'Parameter values '!$G$7</f>
        <v>175178.016</v>
      </c>
      <c r="G144" s="15">
        <f>D144*EXP(-'Parameter values '!$G$14*A144)</f>
        <v>3695.400326403439</v>
      </c>
      <c r="H144" s="15">
        <f>'Parameter values '!$G$9+('Parameter values '!$G$5*B144)*EXP(-'Parameter values '!$G$14*A144)</f>
        <v>5739.080065280687</v>
      </c>
      <c r="I144" s="15">
        <f t="shared" si="24"/>
        <v>-2043.6797388772484</v>
      </c>
    </row>
    <row r="145" spans="1:9" s="15" customFormat="1" ht="12.75">
      <c r="A145" s="14">
        <f t="shared" si="25"/>
        <v>138</v>
      </c>
      <c r="B145" s="15">
        <f>'Parameter values '!$G$19*A145+'Parameter values '!$G$20*A145*A145+'Parameter values '!$G$21*A145*A145*A145</f>
        <v>22507.248</v>
      </c>
      <c r="C145" s="15">
        <f t="shared" si="26"/>
        <v>-15.004000000000815</v>
      </c>
      <c r="D145" s="15">
        <f>B145*'Parameter values '!$G$4</f>
        <v>225072.47999999998</v>
      </c>
      <c r="E145" s="15">
        <f>'Parameter values '!$G$9+B145*'Parameter values '!$G$5</f>
        <v>50014.496</v>
      </c>
      <c r="F145" s="15">
        <f>-'Parameter values '!$G$9+B145*'Parameter values '!$G$7</f>
        <v>175057.984</v>
      </c>
      <c r="G145" s="15">
        <f>D145*EXP(-'Parameter values '!$G$14*A145)</f>
        <v>3583.7956767921787</v>
      </c>
      <c r="H145" s="15">
        <f>'Parameter values '!$G$9+('Parameter values '!$G$5*B145)*EXP(-'Parameter values '!$G$14*A145)</f>
        <v>5716.759135358436</v>
      </c>
      <c r="I145" s="15">
        <f t="shared" si="24"/>
        <v>-2132.963458566257</v>
      </c>
    </row>
    <row r="146" spans="1:9" s="15" customFormat="1" ht="12.75">
      <c r="A146" s="14">
        <f t="shared" si="25"/>
        <v>139</v>
      </c>
      <c r="B146" s="15">
        <f>'Parameter values '!$G$19*A146+'Parameter values '!$G$20*A146*A146+'Parameter values '!$G$21*A146*A146*A146</f>
        <v>22485.196000000004</v>
      </c>
      <c r="C146" s="15">
        <f t="shared" si="26"/>
        <v>-22.051999999996042</v>
      </c>
      <c r="D146" s="15">
        <f>B146*'Parameter values '!$G$4</f>
        <v>224851.96000000002</v>
      </c>
      <c r="E146" s="15">
        <f>'Parameter values '!$G$9+B146*'Parameter values '!$G$5</f>
        <v>49970.39200000001</v>
      </c>
      <c r="F146" s="15">
        <f>-'Parameter values '!$G$9+B146*'Parameter values '!$G$7</f>
        <v>174881.56800000003</v>
      </c>
      <c r="G146" s="15">
        <f>D146*EXP(-'Parameter values '!$G$14*A146)</f>
        <v>3474.4709752908975</v>
      </c>
      <c r="H146" s="15">
        <f>'Parameter values '!$G$9+('Parameter values '!$G$5*B146)*EXP(-'Parameter values '!$G$14*A146)</f>
        <v>5694.894195058179</v>
      </c>
      <c r="I146" s="15">
        <f t="shared" si="24"/>
        <v>-2220.423219767282</v>
      </c>
    </row>
    <row r="147" spans="1:9" s="15" customFormat="1" ht="12.75">
      <c r="A147" s="14">
        <f t="shared" si="25"/>
        <v>140</v>
      </c>
      <c r="B147" s="15">
        <f>'Parameter values '!$G$19*A147+'Parameter values '!$G$20*A147*A147+'Parameter values '!$G$21*A147*A147*A147</f>
        <v>22456</v>
      </c>
      <c r="C147" s="15">
        <f t="shared" si="26"/>
        <v>-29.19600000000355</v>
      </c>
      <c r="D147" s="15">
        <f>B147*'Parameter values '!$G$4</f>
        <v>224560</v>
      </c>
      <c r="E147" s="15">
        <f>'Parameter values '!$G$9+B147*'Parameter values '!$G$5</f>
        <v>49912</v>
      </c>
      <c r="F147" s="15">
        <f>-'Parameter values '!$G$9+B147*'Parameter values '!$G$7</f>
        <v>174648</v>
      </c>
      <c r="G147" s="15">
        <f>D147*EXP(-'Parameter values '!$G$14*A147)</f>
        <v>3367.406730806473</v>
      </c>
      <c r="H147" s="15">
        <f>'Parameter values '!$G$9+('Parameter values '!$G$5*B147)*EXP(-'Parameter values '!$G$14*A147)</f>
        <v>5673.481346161295</v>
      </c>
      <c r="I147" s="15">
        <f t="shared" si="24"/>
        <v>-2306.0746153548216</v>
      </c>
    </row>
    <row r="148" spans="1:9" s="15" customFormat="1" ht="12.75">
      <c r="A148" s="14">
        <f t="shared" si="25"/>
        <v>141</v>
      </c>
      <c r="B148" s="15">
        <f>'Parameter values '!$G$19*A148+'Parameter values '!$G$20*A148*A148+'Parameter values '!$G$21*A148*A148*A148</f>
        <v>22419.564000000006</v>
      </c>
      <c r="C148" s="15">
        <f t="shared" si="26"/>
        <v>-36.43599999999424</v>
      </c>
      <c r="D148" s="15">
        <f>B148*'Parameter values '!$G$4</f>
        <v>224195.64000000007</v>
      </c>
      <c r="E148" s="15">
        <f>'Parameter values '!$G$9+B148*'Parameter values '!$G$5</f>
        <v>49839.12800000001</v>
      </c>
      <c r="F148" s="15">
        <f>-'Parameter values '!$G$9+B148*'Parameter values '!$G$7</f>
        <v>174356.51200000005</v>
      </c>
      <c r="G148" s="15">
        <f>D148*EXP(-'Parameter values '!$G$14*A148)</f>
        <v>3262.5825125321076</v>
      </c>
      <c r="H148" s="15">
        <f>'Parameter values '!$G$9+('Parameter values '!$G$5*B148)*EXP(-'Parameter values '!$G$14*A148)</f>
        <v>5652.516502506422</v>
      </c>
      <c r="I148" s="15">
        <f t="shared" si="24"/>
        <v>-2389.933989974314</v>
      </c>
    </row>
    <row r="149" spans="1:9" s="15" customFormat="1" ht="12.75">
      <c r="A149" s="14">
        <f t="shared" si="25"/>
        <v>142</v>
      </c>
      <c r="B149" s="15">
        <f>'Parameter values '!$G$19*A149+'Parameter values '!$G$20*A149*A149+'Parameter values '!$G$21*A149*A149*A149</f>
        <v>22375.791999999994</v>
      </c>
      <c r="C149" s="15">
        <f t="shared" si="26"/>
        <v>-43.77200000001176</v>
      </c>
      <c r="D149" s="15">
        <f>B149*'Parameter values '!$G$4</f>
        <v>223757.91999999993</v>
      </c>
      <c r="E149" s="15">
        <f>'Parameter values '!$G$9+B149*'Parameter values '!$G$5</f>
        <v>49751.58399999999</v>
      </c>
      <c r="F149" s="15">
        <f>-'Parameter values '!$G$9+B149*'Parameter values '!$G$7</f>
        <v>174006.33599999995</v>
      </c>
      <c r="G149" s="15">
        <f>D149*EXP(-'Parameter values '!$G$14*A149)</f>
        <v>3159.977012909274</v>
      </c>
      <c r="H149" s="15">
        <f>'Parameter values '!$G$9+('Parameter values '!$G$5*B149)*EXP(-'Parameter values '!$G$14*A149)</f>
        <v>5631.995402581855</v>
      </c>
      <c r="I149" s="15">
        <f t="shared" si="24"/>
        <v>-2472.018389672581</v>
      </c>
    </row>
    <row r="150" spans="1:9" s="15" customFormat="1" ht="12.75">
      <c r="A150" s="14">
        <f t="shared" si="25"/>
        <v>143</v>
      </c>
      <c r="B150" s="15">
        <f>'Parameter values '!$G$19*A150+'Parameter values '!$G$20*A150*A150+'Parameter values '!$G$21*A150*A150*A150</f>
        <v>22324.58799999999</v>
      </c>
      <c r="C150" s="15">
        <f t="shared" si="26"/>
        <v>-51.20400000000518</v>
      </c>
      <c r="D150" s="15">
        <f>B150*'Parameter values '!$G$4</f>
        <v>223245.8799999999</v>
      </c>
      <c r="E150" s="15">
        <f>'Parameter values '!$G$9+B150*'Parameter values '!$G$5</f>
        <v>49649.17599999998</v>
      </c>
      <c r="F150" s="15">
        <f>-'Parameter values '!$G$9+B150*'Parameter values '!$G$7</f>
        <v>173596.7039999999</v>
      </c>
      <c r="G150" s="15">
        <f>D150*EXP(-'Parameter values '!$G$14*A150)</f>
        <v>3059.5681083444974</v>
      </c>
      <c r="H150" s="15">
        <f>'Parameter values '!$G$9+('Parameter values '!$G$5*B150)*EXP(-'Parameter values '!$G$14*A150)</f>
        <v>5611.913621668899</v>
      </c>
      <c r="I150" s="15">
        <f t="shared" si="24"/>
        <v>-2552.345513324402</v>
      </c>
    </row>
    <row r="151" spans="1:9" s="15" customFormat="1" ht="12.75">
      <c r="A151" s="14">
        <f t="shared" si="25"/>
        <v>144</v>
      </c>
      <c r="B151" s="15">
        <f>'Parameter values '!$G$19*A151+'Parameter values '!$G$20*A151*A151+'Parameter values '!$G$21*A151*A151*A151</f>
        <v>22265.856</v>
      </c>
      <c r="C151" s="15">
        <f t="shared" si="26"/>
        <v>-58.73199999998906</v>
      </c>
      <c r="D151" s="15">
        <f>B151*'Parameter values '!$G$4</f>
        <v>222658.56</v>
      </c>
      <c r="E151" s="15">
        <f>'Parameter values '!$G$9+B151*'Parameter values '!$G$5</f>
        <v>49531.712</v>
      </c>
      <c r="F151" s="15">
        <f>-'Parameter values '!$G$9+B151*'Parameter values '!$G$7</f>
        <v>173126.848</v>
      </c>
      <c r="G151" s="15">
        <f>D151*EXP(-'Parameter values '!$G$14*A151)</f>
        <v>2961.332917728228</v>
      </c>
      <c r="H151" s="15">
        <f>'Parameter values '!$G$9+('Parameter values '!$G$5*B151)*EXP(-'Parameter values '!$G$14*A151)</f>
        <v>5592.2665835456455</v>
      </c>
      <c r="I151" s="15">
        <f t="shared" si="24"/>
        <v>-2630.9336658174175</v>
      </c>
    </row>
    <row r="152" spans="1:9" s="15" customFormat="1" ht="12.75">
      <c r="A152" s="14">
        <f t="shared" si="25"/>
        <v>145</v>
      </c>
      <c r="B152" s="15">
        <f>'Parameter values '!$G$19*A152+'Parameter values '!$G$20*A152*A152+'Parameter values '!$G$21*A152*A152*A152</f>
        <v>22199.5</v>
      </c>
      <c r="C152" s="15">
        <f t="shared" si="26"/>
        <v>-66.35599999999977</v>
      </c>
      <c r="D152" s="15">
        <f>B152*'Parameter values '!$G$4</f>
        <v>221995</v>
      </c>
      <c r="E152" s="15">
        <f>'Parameter values '!$G$9+B152*'Parameter values '!$G$5</f>
        <v>49399</v>
      </c>
      <c r="F152" s="15">
        <f>-'Parameter values '!$G$9+B152*'Parameter values '!$G$7</f>
        <v>172596</v>
      </c>
      <c r="G152" s="15">
        <f>D152*EXP(-'Parameter values '!$G$14*A152)</f>
        <v>2865.2478588036292</v>
      </c>
      <c r="H152" s="15">
        <f>'Parameter values '!$G$9+('Parameter values '!$G$5*B152)*EXP(-'Parameter values '!$G$14*A152)</f>
        <v>5573.0495717607255</v>
      </c>
      <c r="I152" s="15">
        <f t="shared" si="24"/>
        <v>-2707.8017129570962</v>
      </c>
    </row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53"/>
  <sheetViews>
    <sheetView workbookViewId="0" topLeftCell="A1">
      <selection activeCell="A10" sqref="A10"/>
    </sheetView>
  </sheetViews>
  <sheetFormatPr defaultColWidth="9.140625" defaultRowHeight="12.75"/>
  <cols>
    <col min="2" max="3" width="9.140625" style="1" customWidth="1"/>
    <col min="4" max="4" width="10.8515625" style="1" customWidth="1"/>
    <col min="5" max="5" width="11.28125" style="0" customWidth="1"/>
    <col min="6" max="6" width="12.00390625" style="0" customWidth="1"/>
    <col min="7" max="7" width="11.28125" style="0" customWidth="1"/>
    <col min="8" max="8" width="12.140625" style="0" customWidth="1"/>
  </cols>
  <sheetData>
    <row r="1" s="16" customFormat="1" ht="18">
      <c r="A1" s="16" t="s">
        <v>61</v>
      </c>
    </row>
    <row r="2" spans="1:3" s="16" customFormat="1" ht="18">
      <c r="A2" s="16" t="s">
        <v>62</v>
      </c>
      <c r="B2" s="20"/>
      <c r="C2" s="20"/>
    </row>
    <row r="3" spans="2:3" s="16" customFormat="1" ht="18">
      <c r="B3" s="20"/>
      <c r="C3" s="20"/>
    </row>
    <row r="4" spans="1:6" ht="12.75">
      <c r="A4" t="s">
        <v>16</v>
      </c>
      <c r="C4" s="1" t="s">
        <v>8</v>
      </c>
      <c r="D4" s="1">
        <f>'Parameter values '!$G$7</f>
        <v>8</v>
      </c>
      <c r="E4" t="s">
        <v>60</v>
      </c>
      <c r="F4">
        <f>'Parameter values '!$G$9</f>
        <v>5000</v>
      </c>
    </row>
    <row r="5" spans="1:14" ht="12.75">
      <c r="A5" t="s">
        <v>17</v>
      </c>
      <c r="C5" s="1" t="s">
        <v>2</v>
      </c>
      <c r="D5" s="1">
        <v>1E-09</v>
      </c>
      <c r="E5">
        <v>0.01</v>
      </c>
      <c r="F5">
        <v>0.02</v>
      </c>
      <c r="G5">
        <v>0.03</v>
      </c>
      <c r="H5">
        <v>0.04</v>
      </c>
      <c r="I5">
        <v>0.05</v>
      </c>
      <c r="J5">
        <v>0.06</v>
      </c>
      <c r="K5">
        <v>0.07</v>
      </c>
      <c r="L5">
        <v>0.08</v>
      </c>
      <c r="M5">
        <v>0.09</v>
      </c>
      <c r="N5">
        <v>0.1</v>
      </c>
    </row>
    <row r="7" spans="1:14" s="9" customFormat="1" ht="12.75">
      <c r="A7" s="9" t="s">
        <v>3</v>
      </c>
      <c r="B7" s="10" t="s">
        <v>4</v>
      </c>
      <c r="C7" s="10" t="s">
        <v>5</v>
      </c>
      <c r="D7" s="10" t="s">
        <v>18</v>
      </c>
      <c r="E7" s="10" t="s">
        <v>19</v>
      </c>
      <c r="F7" s="10" t="s">
        <v>20</v>
      </c>
      <c r="G7" s="10" t="s">
        <v>21</v>
      </c>
      <c r="H7" s="10" t="s">
        <v>22</v>
      </c>
      <c r="I7" s="10" t="s">
        <v>23</v>
      </c>
      <c r="J7" s="10" t="s">
        <v>24</v>
      </c>
      <c r="K7" s="10" t="s">
        <v>25</v>
      </c>
      <c r="L7" s="10" t="s">
        <v>26</v>
      </c>
      <c r="M7" s="10" t="s">
        <v>27</v>
      </c>
      <c r="N7" s="10" t="s">
        <v>28</v>
      </c>
    </row>
    <row r="8" spans="1:3" ht="12.75">
      <c r="A8">
        <v>0</v>
      </c>
      <c r="B8" s="1">
        <f>'Parameter values '!$G$19*(A8)+'Parameter values '!$G$20*(A8)^2+('Parameter values '!$G$21)*(A8)^3</f>
        <v>0</v>
      </c>
      <c r="C8" s="1">
        <v>0</v>
      </c>
    </row>
    <row r="9" spans="1:14" ht="12.75">
      <c r="A9">
        <f aca="true" t="shared" si="0" ref="A9:A40">A8+1</f>
        <v>1</v>
      </c>
      <c r="B9" s="1">
        <f>'Parameter values '!$G$19*(A9)+'Parameter values '!$G$20*(A9)^2+('Parameter values '!$G$21)*(A9)^3</f>
        <v>43.084</v>
      </c>
      <c r="C9" s="1">
        <f aca="true" t="shared" si="1" ref="C9:C40">B9-B8</f>
        <v>43.084</v>
      </c>
      <c r="D9" s="1">
        <f>($D$4*$B9*EXP(((-1)*(D$5))*$A9)-'Parameter values '!$G$9)</f>
        <v>-4655.328000344672</v>
      </c>
      <c r="E9" s="1">
        <f aca="true" t="shared" si="2" ref="E9:N9">($D$4*$B9*EXP(((-1)*(E$5))*$A9)-$F$4)</f>
        <v>-4658.757543702007</v>
      </c>
      <c r="F9" s="1">
        <f t="shared" si="2"/>
        <v>-4662.152962874014</v>
      </c>
      <c r="G9" s="1">
        <f t="shared" si="2"/>
        <v>-4665.514597060768</v>
      </c>
      <c r="H9" s="1">
        <f t="shared" si="2"/>
        <v>-4668.842782428491</v>
      </c>
      <c r="I9" s="1">
        <f t="shared" si="2"/>
        <v>-4672.1378517984895</v>
      </c>
      <c r="J9" s="1">
        <f t="shared" si="2"/>
        <v>-4675.40013468045</v>
      </c>
      <c r="K9" s="1">
        <f t="shared" si="2"/>
        <v>-4678.629957305377</v>
      </c>
      <c r="L9" s="1">
        <f t="shared" si="2"/>
        <v>-4681.827642658225</v>
      </c>
      <c r="M9" s="1">
        <f t="shared" si="2"/>
        <v>-4684.993510510195</v>
      </c>
      <c r="N9" s="1">
        <f t="shared" si="2"/>
        <v>-4688.12787745071</v>
      </c>
    </row>
    <row r="10" spans="1:14" ht="12.75">
      <c r="A10">
        <f t="shared" si="0"/>
        <v>2</v>
      </c>
      <c r="B10" s="1">
        <f>'Parameter values '!$G$19*(A10)+'Parameter values '!$G$20*(A10)^2+('Parameter values '!$G$21)*(A10)^3</f>
        <v>92.272</v>
      </c>
      <c r="C10" s="1">
        <f t="shared" si="1"/>
        <v>49.188</v>
      </c>
      <c r="D10" s="1">
        <f>($D$4*$B10*EXP(((-1)*(D$5))*$A10)-'Parameter values '!$G$9)</f>
        <v>-4261.824001476352</v>
      </c>
      <c r="E10" s="1">
        <f aca="true" t="shared" si="3" ref="E10:N35">($D$4*$B10*EXP(((-1)*(E$5))*$A10)-$F$4)</f>
        <v>-4276.440864133113</v>
      </c>
      <c r="F10" s="1">
        <f t="shared" si="3"/>
        <v>-4290.768294964295</v>
      </c>
      <c r="G10" s="1">
        <f t="shared" si="3"/>
        <v>-4304.812023656914</v>
      </c>
      <c r="H10" s="1">
        <f t="shared" si="3"/>
        <v>-4318.577667889699</v>
      </c>
      <c r="I10" s="1">
        <f t="shared" si="3"/>
        <v>-4332.070734103888</v>
      </c>
      <c r="J10" s="1">
        <f t="shared" si="3"/>
        <v>-4345.296619705876</v>
      </c>
      <c r="K10" s="1">
        <f t="shared" si="3"/>
        <v>-4358.260615226251</v>
      </c>
      <c r="L10" s="1">
        <f t="shared" si="3"/>
        <v>-4370.967906436078</v>
      </c>
      <c r="M10" s="1">
        <f t="shared" si="3"/>
        <v>-4383.423576421273</v>
      </c>
      <c r="N10" s="1">
        <f t="shared" si="3"/>
        <v>-4395.632607615908</v>
      </c>
    </row>
    <row r="11" spans="1:14" ht="12.75">
      <c r="A11">
        <f t="shared" si="0"/>
        <v>3</v>
      </c>
      <c r="B11" s="1">
        <f>'Parameter values '!$G$19*(A11)+'Parameter values '!$G$20*(A11)^2+('Parameter values '!$G$21)*(A11)^3</f>
        <v>147.46800000000002</v>
      </c>
      <c r="C11" s="1">
        <f t="shared" si="1"/>
        <v>55.19600000000001</v>
      </c>
      <c r="D11" s="1">
        <f>($D$4*$B11*EXP(((-1)*(D$5))*$A11)-'Parameter values '!$G$9)</f>
        <v>-3820.2560035392316</v>
      </c>
      <c r="E11" s="1">
        <f t="shared" si="3"/>
        <v>-3855.1227044693487</v>
      </c>
      <c r="F11" s="1">
        <f t="shared" si="3"/>
        <v>-3888.958942091184</v>
      </c>
      <c r="G11" s="1">
        <f t="shared" si="3"/>
        <v>-3921.79516776338</v>
      </c>
      <c r="H11" s="1">
        <f t="shared" si="3"/>
        <v>-3953.6609363055536</v>
      </c>
      <c r="I11" s="1">
        <f t="shared" si="3"/>
        <v>-3984.5849290603965</v>
      </c>
      <c r="J11" s="1">
        <f t="shared" si="3"/>
        <v>-4014.59497970882</v>
      </c>
      <c r="K11" s="1">
        <f t="shared" si="3"/>
        <v>-4043.7180993221473</v>
      </c>
      <c r="L11" s="1">
        <f t="shared" si="3"/>
        <v>-4071.9805006738998</v>
      </c>
      <c r="M11" s="1">
        <f t="shared" si="3"/>
        <v>-4099.407621833064</v>
      </c>
      <c r="N11" s="1">
        <f t="shared" si="3"/>
        <v>-4126.024149060067</v>
      </c>
    </row>
    <row r="12" spans="1:14" ht="12.75">
      <c r="A12">
        <f t="shared" si="0"/>
        <v>4</v>
      </c>
      <c r="B12" s="1">
        <f>'Parameter values '!$G$19*(A12)+'Parameter values '!$G$20*(A12)^2+('Parameter values '!$G$21)*(A12)^3</f>
        <v>208.576</v>
      </c>
      <c r="C12" s="1">
        <f t="shared" si="1"/>
        <v>61.107999999999976</v>
      </c>
      <c r="D12" s="1">
        <f>($D$4*$B12*EXP(((-1)*(D$5))*$A12)-'Parameter values '!$G$9)</f>
        <v>-3331.392006674432</v>
      </c>
      <c r="E12" s="1">
        <f t="shared" si="3"/>
        <v>-3396.8190555149204</v>
      </c>
      <c r="F12" s="1">
        <f t="shared" si="3"/>
        <v>-3459.6806794884887</v>
      </c>
      <c r="G12" s="1">
        <f t="shared" si="3"/>
        <v>-3520.077463930257</v>
      </c>
      <c r="H12" s="1">
        <f t="shared" si="3"/>
        <v>-3578.1060565806683</v>
      </c>
      <c r="I12" s="1">
        <f t="shared" si="3"/>
        <v>-3633.8593155680546</v>
      </c>
      <c r="J12" s="1">
        <f t="shared" si="3"/>
        <v>-3687.4264580014606</v>
      </c>
      <c r="K12" s="1">
        <f t="shared" si="3"/>
        <v>-3738.8932027370447</v>
      </c>
      <c r="L12" s="1">
        <f t="shared" si="3"/>
        <v>-3788.3419075465426</v>
      </c>
      <c r="M12" s="1">
        <f t="shared" si="3"/>
        <v>-3835.8517009072693</v>
      </c>
      <c r="N12" s="1">
        <f t="shared" si="3"/>
        <v>-3881.498608624564</v>
      </c>
    </row>
    <row r="13" spans="1:14" ht="12.75">
      <c r="A13">
        <f t="shared" si="0"/>
        <v>5</v>
      </c>
      <c r="B13" s="1">
        <f>'Parameter values '!$G$19*(A13)+'Parameter values '!$G$20*(A13)^2+('Parameter values '!$G$21)*(A13)^3</f>
        <v>275.5</v>
      </c>
      <c r="C13" s="1">
        <f t="shared" si="1"/>
        <v>66.924</v>
      </c>
      <c r="D13" s="1">
        <f>($D$4*$B13*EXP(((-1)*(D$5))*$A13)-'Parameter values '!$G$9)</f>
        <v>-2796.00001102</v>
      </c>
      <c r="E13" s="1">
        <f t="shared" si="3"/>
        <v>-2903.4903484004262</v>
      </c>
      <c r="F13" s="1">
        <f t="shared" si="3"/>
        <v>-3005.7383306487454</v>
      </c>
      <c r="G13" s="1">
        <f t="shared" si="3"/>
        <v>-3102.9996199591724</v>
      </c>
      <c r="H13" s="1">
        <f t="shared" si="3"/>
        <v>-3195.517420216128</v>
      </c>
      <c r="I13" s="1">
        <f t="shared" si="3"/>
        <v>-3283.5230741106234</v>
      </c>
      <c r="J13" s="1">
        <f t="shared" si="3"/>
        <v>-3367.2366416174937</v>
      </c>
      <c r="K13" s="1">
        <f t="shared" si="3"/>
        <v>-3446.8674502599556</v>
      </c>
      <c r="L13" s="1">
        <f t="shared" si="3"/>
        <v>-3522.614618537451</v>
      </c>
      <c r="M13" s="1">
        <f t="shared" si="3"/>
        <v>-3594.6675538256113</v>
      </c>
      <c r="N13" s="1">
        <f t="shared" si="3"/>
        <v>-3663.206425993356</v>
      </c>
    </row>
    <row r="14" spans="1:14" ht="12.75">
      <c r="A14">
        <f t="shared" si="0"/>
        <v>6</v>
      </c>
      <c r="B14" s="1">
        <f>'Parameter values '!$G$19*(A14)+'Parameter values '!$G$20*(A14)^2+('Parameter values '!$G$21)*(A14)^3</f>
        <v>348.144</v>
      </c>
      <c r="C14" s="1">
        <f t="shared" si="1"/>
        <v>72.644</v>
      </c>
      <c r="D14" s="1">
        <f>($D$4*$B14*EXP(((-1)*(D$5))*$A14)-'Parameter values '!$G$9)</f>
        <v>-2214.848016710912</v>
      </c>
      <c r="E14" s="1">
        <f t="shared" si="3"/>
        <v>-2377.0426257587624</v>
      </c>
      <c r="F14" s="1">
        <f t="shared" si="3"/>
        <v>-2529.7917718363356</v>
      </c>
      <c r="G14" s="1">
        <f t="shared" si="3"/>
        <v>-2673.645500147473</v>
      </c>
      <c r="H14" s="1">
        <f t="shared" si="3"/>
        <v>-2809.1218394947664</v>
      </c>
      <c r="I14" s="1">
        <f t="shared" si="3"/>
        <v>-2936.7086510318723</v>
      </c>
      <c r="J14" s="1">
        <f t="shared" si="3"/>
        <v>-3056.8653850906157</v>
      </c>
      <c r="K14" s="1">
        <f t="shared" si="3"/>
        <v>-3170.024735698455</v>
      </c>
      <c r="L14" s="1">
        <f t="shared" si="3"/>
        <v>-3276.594198744343</v>
      </c>
      <c r="M14" s="1">
        <f t="shared" si="3"/>
        <v>-3376.957539404078</v>
      </c>
      <c r="N14" s="1">
        <f t="shared" si="3"/>
        <v>-3471.47617410945</v>
      </c>
    </row>
    <row r="15" spans="1:14" ht="12.75">
      <c r="A15">
        <f t="shared" si="0"/>
        <v>7</v>
      </c>
      <c r="B15" s="1">
        <f>'Parameter values '!$G$19*(A15)+'Parameter values '!$G$20*(A15)^2+('Parameter values '!$G$21)*(A15)^3</f>
        <v>426.412</v>
      </c>
      <c r="C15" s="1">
        <f t="shared" si="1"/>
        <v>78.26799999999997</v>
      </c>
      <c r="D15" s="1">
        <f>($D$4*$B15*EXP(((-1)*(D$5))*$A15)-'Parameter values '!$G$9)</f>
        <v>-1588.7040238790723</v>
      </c>
      <c r="E15" s="1">
        <f t="shared" si="3"/>
        <v>-1819.3286917301184</v>
      </c>
      <c r="F15" s="1">
        <f t="shared" si="3"/>
        <v>-2034.3617290169955</v>
      </c>
      <c r="G15" s="1">
        <f t="shared" si="3"/>
        <v>-2234.8572040588847</v>
      </c>
      <c r="H15" s="1">
        <f t="shared" si="3"/>
        <v>-2421.79794590705</v>
      </c>
      <c r="I15" s="1">
        <f t="shared" si="3"/>
        <v>-2596.100338294912</v>
      </c>
      <c r="J15" s="1">
        <f t="shared" si="3"/>
        <v>-2758.6188117521765</v>
      </c>
      <c r="K15" s="1">
        <f t="shared" si="3"/>
        <v>-2910.1500320242785</v>
      </c>
      <c r="L15" s="1">
        <f t="shared" si="3"/>
        <v>-3051.4368053287935</v>
      </c>
      <c r="M15" s="1">
        <f t="shared" si="3"/>
        <v>-3183.1717195923757</v>
      </c>
      <c r="N15" s="1">
        <f t="shared" si="3"/>
        <v>-3306.0005395175804</v>
      </c>
    </row>
    <row r="16" spans="1:14" ht="12.75">
      <c r="A16">
        <f t="shared" si="0"/>
        <v>8</v>
      </c>
      <c r="B16" s="1">
        <f>'Parameter values '!$G$19*(A16)+'Parameter values '!$G$20*(A16)^2+('Parameter values '!$G$21)*(A16)^3</f>
        <v>510.20799999999997</v>
      </c>
      <c r="C16" s="1">
        <f t="shared" si="1"/>
        <v>83.79599999999999</v>
      </c>
      <c r="D16" s="1">
        <f>($D$4*$B16*EXP(((-1)*(D$5))*$A16)-'Parameter values '!$G$9)</f>
        <v>-918.336032653312</v>
      </c>
      <c r="E16" s="1">
        <f t="shared" si="3"/>
        <v>-1232.149241142139</v>
      </c>
      <c r="F16" s="1">
        <f t="shared" si="3"/>
        <v>-1521.8353737530183</v>
      </c>
      <c r="G16" s="1">
        <f t="shared" si="3"/>
        <v>-1789.249378087647</v>
      </c>
      <c r="H16" s="1">
        <f t="shared" si="3"/>
        <v>-2036.1036167416505</v>
      </c>
      <c r="I16" s="1">
        <f t="shared" si="3"/>
        <v>-2263.9787996179884</v>
      </c>
      <c r="J16" s="1">
        <f t="shared" si="3"/>
        <v>-2474.3341058669803</v>
      </c>
      <c r="K16" s="1">
        <f t="shared" si="3"/>
        <v>-2668.5165276145913</v>
      </c>
      <c r="L16" s="1">
        <f t="shared" si="3"/>
        <v>-2847.7694953107543</v>
      </c>
      <c r="M16" s="1">
        <f t="shared" si="3"/>
        <v>-3013.240839929398</v>
      </c>
      <c r="N16" s="1">
        <f t="shared" si="3"/>
        <v>-3165.990143005445</v>
      </c>
    </row>
    <row r="17" spans="1:14" ht="12.75">
      <c r="A17">
        <f t="shared" si="0"/>
        <v>9</v>
      </c>
      <c r="B17" s="1">
        <f>'Parameter values '!$G$19*(A17)+'Parameter values '!$G$20*(A17)^2+('Parameter values '!$G$21)*(A17)^3</f>
        <v>599.436</v>
      </c>
      <c r="C17" s="1">
        <f t="shared" si="1"/>
        <v>89.22800000000007</v>
      </c>
      <c r="D17" s="1">
        <f>($D$4*$B17*EXP(((-1)*(D$5))*$A17)-'Parameter values '!$G$9)</f>
        <v>-204.5120431593914</v>
      </c>
      <c r="E17" s="1">
        <f t="shared" si="3"/>
        <v>-617.2539682060478</v>
      </c>
      <c r="F17" s="1">
        <f t="shared" si="3"/>
        <v>-994.4717244197818</v>
      </c>
      <c r="G17" s="1">
        <f t="shared" si="3"/>
        <v>-1339.2227954615528</v>
      </c>
      <c r="H17" s="1">
        <f t="shared" si="3"/>
        <v>-1654.3015504422833</v>
      </c>
      <c r="I17" s="1">
        <f t="shared" si="3"/>
        <v>-1942.261850435605</v>
      </c>
      <c r="J17" s="1">
        <f t="shared" si="3"/>
        <v>-2205.437748719561</v>
      </c>
      <c r="K17" s="1">
        <f t="shared" si="3"/>
        <v>-2445.9624093730363</v>
      </c>
      <c r="L17" s="1">
        <f t="shared" si="3"/>
        <v>-2665.7853975710273</v>
      </c>
      <c r="M17" s="1">
        <f t="shared" si="3"/>
        <v>-2866.68848172468</v>
      </c>
      <c r="N17" s="1">
        <f t="shared" si="3"/>
        <v>-3050.300075549874</v>
      </c>
    </row>
    <row r="18" spans="1:14" ht="12.75">
      <c r="A18">
        <f t="shared" si="0"/>
        <v>10</v>
      </c>
      <c r="B18" s="1">
        <f>'Parameter values '!$G$19*(A18)+'Parameter values '!$G$20*(A18)^2+('Parameter values '!$G$21)*(A18)^3</f>
        <v>694</v>
      </c>
      <c r="C18" s="1">
        <f t="shared" si="1"/>
        <v>94.56399999999996</v>
      </c>
      <c r="D18" s="1">
        <f>($D$4*$B18*EXP(((-1)*(D$5))*$A18)-'Parameter values '!$G$9)</f>
        <v>551.9999444800005</v>
      </c>
      <c r="E18" s="1">
        <f t="shared" si="3"/>
        <v>23.657344935647416</v>
      </c>
      <c r="F18" s="1">
        <f t="shared" si="3"/>
        <v>-454.40685891104476</v>
      </c>
      <c r="G18" s="1">
        <f t="shared" si="3"/>
        <v>-886.9772387751027</v>
      </c>
      <c r="H18" s="1">
        <f t="shared" si="3"/>
        <v>-1278.3831044101303</v>
      </c>
      <c r="I18" s="1">
        <f t="shared" si="3"/>
        <v>-1632.541777275459</v>
      </c>
      <c r="J18" s="1">
        <f t="shared" si="3"/>
        <v>-1952.9977964059653</v>
      </c>
      <c r="K18" s="1">
        <f t="shared" si="3"/>
        <v>-2242.9583933500944</v>
      </c>
      <c r="L18" s="1">
        <f t="shared" si="3"/>
        <v>-2505.3255912211857</v>
      </c>
      <c r="M18" s="1">
        <f t="shared" si="3"/>
        <v>-2742.7252491201934</v>
      </c>
      <c r="N18" s="1">
        <f t="shared" si="3"/>
        <v>-2957.5333426161524</v>
      </c>
    </row>
    <row r="19" spans="1:14" ht="12.75">
      <c r="A19">
        <f t="shared" si="0"/>
        <v>11</v>
      </c>
      <c r="B19" s="1">
        <f>'Parameter values '!$G$19*(A19)+'Parameter values '!$G$20*(A19)^2+('Parameter values '!$G$21)*(A19)^3</f>
        <v>793.804</v>
      </c>
      <c r="C19" s="1">
        <f t="shared" si="1"/>
        <v>99.80399999999997</v>
      </c>
      <c r="D19" s="1">
        <f>($D$4*$B19*EXP(((-1)*(D$5))*$A19)-'Parameter values '!$G$9)</f>
        <v>1350.4319301452488</v>
      </c>
      <c r="E19" s="1">
        <f t="shared" si="3"/>
        <v>688.9337594794024</v>
      </c>
      <c r="F19" s="1">
        <f t="shared" si="3"/>
        <v>96.34105518245815</v>
      </c>
      <c r="G19" s="1">
        <f t="shared" si="3"/>
        <v>-434.52371765442604</v>
      </c>
      <c r="H19" s="1">
        <f t="shared" si="3"/>
        <v>-910.0905023881442</v>
      </c>
      <c r="I19" s="1">
        <f t="shared" si="3"/>
        <v>-1336.1194617658257</v>
      </c>
      <c r="J19" s="1">
        <f t="shared" si="3"/>
        <v>-1717.770746201209</v>
      </c>
      <c r="K19" s="1">
        <f t="shared" si="3"/>
        <v>-2059.6669945781914</v>
      </c>
      <c r="L19" s="1">
        <f t="shared" si="3"/>
        <v>-2365.949324604112</v>
      </c>
      <c r="M19" s="1">
        <f t="shared" si="3"/>
        <v>-2640.3274908794883</v>
      </c>
      <c r="N19" s="1">
        <f t="shared" si="3"/>
        <v>-2886.124818209037</v>
      </c>
    </row>
    <row r="20" spans="1:14" ht="12.75">
      <c r="A20">
        <f t="shared" si="0"/>
        <v>12</v>
      </c>
      <c r="B20" s="1">
        <f>'Parameter values '!$G$19*(A20)+'Parameter values '!$G$20*(A20)^2+('Parameter values '!$G$21)*(A20)^3</f>
        <v>898.7520000000001</v>
      </c>
      <c r="C20" s="1">
        <f t="shared" si="1"/>
        <v>104.94800000000009</v>
      </c>
      <c r="D20" s="1">
        <f>($D$4*$B20*EXP(((-1)*(D$5))*$A20)-'Parameter values '!$G$9)</f>
        <v>2190.0159137198098</v>
      </c>
      <c r="E20" s="1">
        <f t="shared" si="3"/>
        <v>1376.9721307233503</v>
      </c>
      <c r="F20" s="1">
        <f t="shared" si="3"/>
        <v>655.8669071142967</v>
      </c>
      <c r="G20" s="1">
        <f t="shared" si="3"/>
        <v>16.303947271930156</v>
      </c>
      <c r="H20" s="1">
        <f t="shared" si="3"/>
        <v>-550.937512379578</v>
      </c>
      <c r="I20" s="1">
        <f t="shared" si="3"/>
        <v>-1054.0355554977723</v>
      </c>
      <c r="J20" s="1">
        <f t="shared" si="3"/>
        <v>-1500.2434916117081</v>
      </c>
      <c r="K20" s="1">
        <f t="shared" si="3"/>
        <v>-1895.9944291765419</v>
      </c>
      <c r="L20" s="1">
        <f t="shared" si="3"/>
        <v>-2246.9940235527683</v>
      </c>
      <c r="M20" s="1">
        <f t="shared" si="3"/>
        <v>-2558.3027370844775</v>
      </c>
      <c r="N20" s="1">
        <f t="shared" si="3"/>
        <v>-2834.4087972438765</v>
      </c>
    </row>
    <row r="21" spans="1:14" ht="12.75">
      <c r="A21">
        <f t="shared" si="0"/>
        <v>13</v>
      </c>
      <c r="B21" s="1">
        <f>'Parameter values '!$G$19*(A21)+'Parameter values '!$G$20*(A21)^2+('Parameter values '!$G$21)*(A21)^3</f>
        <v>1008.748</v>
      </c>
      <c r="C21" s="1">
        <f t="shared" si="1"/>
        <v>109.99599999999998</v>
      </c>
      <c r="D21" s="1">
        <f>($D$4*$B21*EXP(((-1)*(D$5))*$A21)-'Parameter values '!$G$9)</f>
        <v>3069.9838950902085</v>
      </c>
      <c r="E21" s="1">
        <f t="shared" si="3"/>
        <v>2086.216078002035</v>
      </c>
      <c r="F21" s="1">
        <f t="shared" si="3"/>
        <v>1222.3739606094068</v>
      </c>
      <c r="G21" s="1">
        <f t="shared" si="3"/>
        <v>463.8381442901973</v>
      </c>
      <c r="H21" s="1">
        <f t="shared" si="3"/>
        <v>-202.2286902092983</v>
      </c>
      <c r="I21" s="1">
        <f t="shared" si="3"/>
        <v>-787.0989342710282</v>
      </c>
      <c r="J21" s="1">
        <f t="shared" si="3"/>
        <v>-1300.6708232630272</v>
      </c>
      <c r="K21" s="1">
        <f t="shared" si="3"/>
        <v>-1751.6359524361424</v>
      </c>
      <c r="L21" s="1">
        <f t="shared" si="3"/>
        <v>-2147.6263718675555</v>
      </c>
      <c r="M21" s="1">
        <f t="shared" si="3"/>
        <v>-2495.343749858596</v>
      </c>
      <c r="N21" s="1">
        <f t="shared" si="3"/>
        <v>-2800.6727907242066</v>
      </c>
    </row>
    <row r="22" spans="1:14" ht="12.75">
      <c r="A22">
        <f t="shared" si="0"/>
        <v>14</v>
      </c>
      <c r="B22" s="1">
        <f>'Parameter values '!$G$19*(A22)+'Parameter values '!$G$20*(A22)^2+('Parameter values '!$G$21)*(A22)^3</f>
        <v>1123.696</v>
      </c>
      <c r="C22" s="1">
        <f t="shared" si="1"/>
        <v>114.94799999999987</v>
      </c>
      <c r="D22" s="1">
        <f>($D$4*$B22*EXP(((-1)*(D$5))*$A22)-'Parameter values '!$G$9)</f>
        <v>3989.567874146047</v>
      </c>
      <c r="E22" s="1">
        <f t="shared" si="3"/>
        <v>2815.1549734775717</v>
      </c>
      <c r="F22" s="1">
        <f t="shared" si="3"/>
        <v>1794.1693371106621</v>
      </c>
      <c r="G22" s="1">
        <f t="shared" si="3"/>
        <v>906.5670659111993</v>
      </c>
      <c r="H22" s="1">
        <f t="shared" si="3"/>
        <v>134.92272168526233</v>
      </c>
      <c r="I22" s="1">
        <f t="shared" si="3"/>
        <v>-535.9126437664672</v>
      </c>
      <c r="J22" s="1">
        <f t="shared" si="3"/>
        <v>-1119.1088933186948</v>
      </c>
      <c r="K22" s="1">
        <f t="shared" si="3"/>
        <v>-1626.1153557206226</v>
      </c>
      <c r="L22" s="1">
        <f t="shared" si="3"/>
        <v>-2066.8855992101526</v>
      </c>
      <c r="M22" s="1">
        <f t="shared" si="3"/>
        <v>-2450.0728403065123</v>
      </c>
      <c r="N22" s="1">
        <f t="shared" si="3"/>
        <v>-2783.1998240533812</v>
      </c>
    </row>
    <row r="23" spans="1:14" ht="12.75">
      <c r="A23">
        <f t="shared" si="0"/>
        <v>15</v>
      </c>
      <c r="B23" s="1">
        <f>'Parameter values '!$G$19*(A23)+'Parameter values '!$G$20*(A23)^2+('Parameter values '!$G$21)*(A23)^3</f>
        <v>1243.5</v>
      </c>
      <c r="C23" s="1">
        <f t="shared" si="1"/>
        <v>119.80400000000009</v>
      </c>
      <c r="D23" s="1">
        <f>($D$4*$B23*EXP(((-1)*(D$5))*$A23)-'Parameter values '!$G$9)</f>
        <v>4947.999850780001</v>
      </c>
      <c r="E23" s="1">
        <f t="shared" si="3"/>
        <v>3562.3229494764746</v>
      </c>
      <c r="F23" s="1">
        <f t="shared" si="3"/>
        <v>2369.65965934173</v>
      </c>
      <c r="G23" s="1">
        <f t="shared" si="3"/>
        <v>1343.1248523334007</v>
      </c>
      <c r="H23" s="1">
        <f t="shared" si="3"/>
        <v>459.5781558633744</v>
      </c>
      <c r="I23" s="1">
        <f t="shared" si="3"/>
        <v>-300.89753333238605</v>
      </c>
      <c r="J23" s="1">
        <f t="shared" si="3"/>
        <v>-955.4450249005195</v>
      </c>
      <c r="K23" s="1">
        <f t="shared" si="3"/>
        <v>-1518.819271842227</v>
      </c>
      <c r="L23" s="1">
        <f t="shared" si="3"/>
        <v>-2003.719979897413</v>
      </c>
      <c r="M23" s="1">
        <f t="shared" si="3"/>
        <v>-2421.0778870946706</v>
      </c>
      <c r="N23" s="4">
        <f t="shared" si="3"/>
        <v>-2780.30116684342</v>
      </c>
    </row>
    <row r="24" spans="1:14" ht="12.75">
      <c r="A24">
        <f t="shared" si="0"/>
        <v>16</v>
      </c>
      <c r="B24" s="1">
        <f>'Parameter values '!$G$19*(A24)+'Parameter values '!$G$20*(A24)^2+('Parameter values '!$G$21)*(A24)^3</f>
        <v>1368.0639999999999</v>
      </c>
      <c r="C24" s="1">
        <f t="shared" si="1"/>
        <v>124.56399999999985</v>
      </c>
      <c r="D24" s="1">
        <f>($D$4*$B24*EXP(((-1)*(D$5))*$A24)-'Parameter values '!$G$9)</f>
        <v>5944.511824887808</v>
      </c>
      <c r="E24" s="1">
        <f t="shared" si="3"/>
        <v>4326.297924066166</v>
      </c>
      <c r="F24" s="1">
        <f t="shared" si="3"/>
        <v>2947.3468500414547</v>
      </c>
      <c r="G24" s="1">
        <f t="shared" si="3"/>
        <v>1772.2822570230092</v>
      </c>
      <c r="H24" s="1">
        <f t="shared" si="3"/>
        <v>770.9582624482327</v>
      </c>
      <c r="I24" s="1">
        <f t="shared" si="3"/>
        <v>-82.31376027149963</v>
      </c>
      <c r="J24" s="1">
        <f t="shared" si="3"/>
        <v>-809.424214730755</v>
      </c>
      <c r="K24" s="1">
        <f t="shared" si="3"/>
        <v>-1429.0268723906097</v>
      </c>
      <c r="L24" s="1">
        <f t="shared" si="3"/>
        <v>-1957.0174287424115</v>
      </c>
      <c r="M24" s="1">
        <f t="shared" si="3"/>
        <v>-2406.9413019704143</v>
      </c>
      <c r="N24" s="1">
        <f t="shared" si="3"/>
        <v>-2790.3411360492782</v>
      </c>
    </row>
    <row r="25" spans="1:14" ht="12.75">
      <c r="A25">
        <f t="shared" si="0"/>
        <v>17</v>
      </c>
      <c r="B25" s="1">
        <f>'Parameter values '!$G$19*(A25)+'Parameter values '!$G$20*(A25)^2+('Parameter values '!$G$21)*(A25)^3</f>
        <v>1497.2920000000001</v>
      </c>
      <c r="C25" s="1">
        <f t="shared" si="1"/>
        <v>129.2280000000003</v>
      </c>
      <c r="D25" s="1">
        <f>($D$4*$B25*EXP(((-1)*(D$5))*$A25)-'Parameter values '!$G$9)</f>
        <v>6978.33579636829</v>
      </c>
      <c r="E25" s="1">
        <f t="shared" si="3"/>
        <v>5105.700644569861</v>
      </c>
      <c r="F25" s="1">
        <f t="shared" si="3"/>
        <v>3525.824080878987</v>
      </c>
      <c r="G25" s="1">
        <f t="shared" si="3"/>
        <v>2192.9378095278025</v>
      </c>
      <c r="H25" s="1">
        <f t="shared" si="3"/>
        <v>1068.4285578644667</v>
      </c>
      <c r="I25" s="1">
        <f t="shared" si="3"/>
        <v>119.7196662989827</v>
      </c>
      <c r="J25" s="1">
        <f t="shared" si="3"/>
        <v>-680.6726467069693</v>
      </c>
      <c r="K25" s="1">
        <f t="shared" si="3"/>
        <v>-1355.9354806642923</v>
      </c>
      <c r="L25" s="1">
        <f t="shared" si="3"/>
        <v>-1925.6309756292508</v>
      </c>
      <c r="M25" s="4">
        <f t="shared" si="3"/>
        <v>-2406.263020904649</v>
      </c>
      <c r="N25" s="1">
        <f t="shared" si="3"/>
        <v>-2811.755367232263</v>
      </c>
    </row>
    <row r="26" spans="1:14" ht="12.75">
      <c r="A26">
        <f t="shared" si="0"/>
        <v>18</v>
      </c>
      <c r="B26" s="1">
        <f>'Parameter values '!$G$19*(A26)+'Parameter values '!$G$20*(A26)^2+('Parameter values '!$G$21)*(A26)^3</f>
        <v>1631.0880000000002</v>
      </c>
      <c r="C26" s="1">
        <f t="shared" si="1"/>
        <v>133.79600000000005</v>
      </c>
      <c r="D26" s="1">
        <f>($D$4*$B26*EXP(((-1)*(D$5))*$A26)-'Parameter values '!$G$9)</f>
        <v>8048.703765123331</v>
      </c>
      <c r="E26" s="1">
        <f t="shared" si="3"/>
        <v>5899.193748723112</v>
      </c>
      <c r="F26" s="1">
        <f t="shared" si="3"/>
        <v>4103.771866708368</v>
      </c>
      <c r="G26" s="1">
        <f t="shared" si="3"/>
        <v>2604.1094517454894</v>
      </c>
      <c r="H26" s="1">
        <f t="shared" si="3"/>
        <v>1351.4861093539066</v>
      </c>
      <c r="I26" s="1">
        <f t="shared" si="3"/>
        <v>305.20714533579485</v>
      </c>
      <c r="J26" s="1">
        <f t="shared" si="3"/>
        <v>-568.71850613478</v>
      </c>
      <c r="K26" s="1">
        <f t="shared" si="3"/>
        <v>-1298.6825697963409</v>
      </c>
      <c r="L26" s="1">
        <f t="shared" si="3"/>
        <v>-1908.3998075735626</v>
      </c>
      <c r="M26" s="1">
        <f t="shared" si="3"/>
        <v>-2417.67845367284</v>
      </c>
      <c r="N26" s="1">
        <f t="shared" si="3"/>
        <v>-2843.0637360674305</v>
      </c>
    </row>
    <row r="27" spans="1:14" ht="12.75">
      <c r="A27">
        <f t="shared" si="0"/>
        <v>19</v>
      </c>
      <c r="B27" s="1">
        <f>'Parameter values '!$G$19*(A27)+'Parameter values '!$G$20*(A27)^2+('Parameter values '!$G$21)*(A27)^3</f>
        <v>1769.3560000000002</v>
      </c>
      <c r="C27" s="1">
        <f t="shared" si="1"/>
        <v>138.26800000000003</v>
      </c>
      <c r="D27" s="1">
        <f>($D$4*$B27*EXP(((-1)*(D$5))*$A27)-'Parameter values '!$G$9)</f>
        <v>9154.847731057893</v>
      </c>
      <c r="E27" s="1">
        <f t="shared" si="3"/>
        <v>6705.480843179936</v>
      </c>
      <c r="F27" s="1">
        <f t="shared" si="3"/>
        <v>4679.9543004666975</v>
      </c>
      <c r="G27" s="1">
        <f t="shared" si="3"/>
        <v>3004.926624925266</v>
      </c>
      <c r="H27" s="1">
        <f t="shared" si="3"/>
        <v>1619.7471890283605</v>
      </c>
      <c r="I27" s="1">
        <f t="shared" si="3"/>
        <v>474.2604023629001</v>
      </c>
      <c r="J27" s="1">
        <f t="shared" si="3"/>
        <v>-473.01035868153303</v>
      </c>
      <c r="K27" s="1">
        <f t="shared" si="3"/>
        <v>-1256.3645668447089</v>
      </c>
      <c r="L27" s="4">
        <f t="shared" si="3"/>
        <v>-1904.1664843982167</v>
      </c>
      <c r="M27" s="1">
        <f t="shared" si="3"/>
        <v>-2439.872197105114</v>
      </c>
      <c r="N27" s="1">
        <f t="shared" si="3"/>
        <v>-2882.8789293337227</v>
      </c>
    </row>
    <row r="28" spans="1:14" ht="12.75">
      <c r="A28">
        <f t="shared" si="0"/>
        <v>20</v>
      </c>
      <c r="B28" s="1">
        <f>'Parameter values '!$G$19*(A28)+'Parameter values '!$G$20*(A28)^2+('Parameter values '!$G$21)*(A28)^3</f>
        <v>1912</v>
      </c>
      <c r="C28" s="1">
        <f t="shared" si="1"/>
        <v>142.64399999999978</v>
      </c>
      <c r="D28" s="1">
        <f>($D$4*$B28*EXP(((-1)*(D$5))*$A28)-'Parameter values '!$G$9)</f>
        <v>10295.999694080003</v>
      </c>
      <c r="E28" s="1">
        <f t="shared" si="3"/>
        <v>7523.30559908081</v>
      </c>
      <c r="F28" s="1">
        <f t="shared" si="3"/>
        <v>5253.215424161139</v>
      </c>
      <c r="G28" s="1">
        <f t="shared" si="3"/>
        <v>3394.622785694228</v>
      </c>
      <c r="H28" s="1">
        <f t="shared" si="3"/>
        <v>1872.935835137021</v>
      </c>
      <c r="I28" s="1">
        <f t="shared" si="3"/>
        <v>627.0839321583817</v>
      </c>
      <c r="J28" s="1">
        <f t="shared" si="3"/>
        <v>-392.9333345909563</v>
      </c>
      <c r="K28" s="1">
        <f t="shared" si="3"/>
        <v>-1228.0528395491879</v>
      </c>
      <c r="L28" s="1">
        <f t="shared" si="3"/>
        <v>-1911.790860753751</v>
      </c>
      <c r="M28" s="1">
        <f t="shared" si="3"/>
        <v>-2471.588205762612</v>
      </c>
      <c r="N28" s="1">
        <f t="shared" si="3"/>
        <v>-2929.9115076127723</v>
      </c>
    </row>
    <row r="29" spans="1:14" ht="12.75">
      <c r="A29">
        <f t="shared" si="0"/>
        <v>21</v>
      </c>
      <c r="B29" s="1">
        <f>'Parameter values '!$G$19*(A29)+'Parameter values '!$G$20*(A29)^2+('Parameter values '!$G$21)*(A29)^3</f>
        <v>2058.9240000000004</v>
      </c>
      <c r="C29" s="1">
        <f t="shared" si="1"/>
        <v>146.92400000000043</v>
      </c>
      <c r="D29" s="1">
        <f>($D$4*$B29*EXP(((-1)*(D$5))*$A29)-'Parameter values '!$G$9)</f>
        <v>11471.391654100775</v>
      </c>
      <c r="E29" s="1">
        <f t="shared" si="3"/>
        <v>8351.450864399374</v>
      </c>
      <c r="F29" s="1">
        <f t="shared" si="3"/>
        <v>5822.475731527169</v>
      </c>
      <c r="G29" s="1">
        <f t="shared" si="3"/>
        <v>3772.5283303706</v>
      </c>
      <c r="H29" s="1">
        <f t="shared" si="3"/>
        <v>2110.873261925558</v>
      </c>
      <c r="I29" s="1">
        <f t="shared" si="3"/>
        <v>763.9618412074924</v>
      </c>
      <c r="J29" s="1">
        <f t="shared" si="3"/>
        <v>-327.8233371438928</v>
      </c>
      <c r="K29" s="1">
        <f t="shared" si="3"/>
        <v>-1212.8072026992786</v>
      </c>
      <c r="L29" s="1">
        <f t="shared" si="3"/>
        <v>-1930.1611820562703</v>
      </c>
      <c r="M29" s="1">
        <f t="shared" si="3"/>
        <v>-2511.637016507071</v>
      </c>
      <c r="N29" s="1">
        <f t="shared" si="3"/>
        <v>-2982.9721673252598</v>
      </c>
    </row>
    <row r="30" spans="1:14" ht="12.75">
      <c r="A30">
        <f t="shared" si="0"/>
        <v>22</v>
      </c>
      <c r="B30" s="1">
        <f>'Parameter values '!$G$19*(A30)+'Parameter values '!$G$20*(A30)^2+('Parameter values '!$G$21)*(A30)^3</f>
        <v>2210.032</v>
      </c>
      <c r="C30" s="1">
        <f t="shared" si="1"/>
        <v>151.10799999999972</v>
      </c>
      <c r="D30" s="1">
        <f>($D$4*$B30*EXP(((-1)*(D$5))*$A30)-'Parameter values '!$G$9)</f>
        <v>12680.255611034376</v>
      </c>
      <c r="E30" s="1">
        <f t="shared" si="3"/>
        <v>9188.7377927889</v>
      </c>
      <c r="F30" s="1">
        <f t="shared" si="3"/>
        <v>6386.728798073738</v>
      </c>
      <c r="G30" s="1">
        <f t="shared" si="3"/>
        <v>4138.063907754873</v>
      </c>
      <c r="H30" s="1">
        <f t="shared" si="3"/>
        <v>2333.4680629557497</v>
      </c>
      <c r="I30" s="1">
        <f t="shared" si="3"/>
        <v>885.2459747794737</v>
      </c>
      <c r="J30" s="1">
        <f t="shared" si="3"/>
        <v>-276.97947460646174</v>
      </c>
      <c r="K30" s="4">
        <f t="shared" si="3"/>
        <v>-1209.6872452090643</v>
      </c>
      <c r="L30" s="1">
        <f t="shared" si="3"/>
        <v>-1958.2027641233276</v>
      </c>
      <c r="M30" s="1">
        <f t="shared" si="3"/>
        <v>-2558.900538618663</v>
      </c>
      <c r="N30" s="1">
        <f t="shared" si="3"/>
        <v>-3040.9717945453963</v>
      </c>
    </row>
    <row r="31" spans="1:14" ht="12.75">
      <c r="A31">
        <f t="shared" si="0"/>
        <v>23</v>
      </c>
      <c r="B31" s="1">
        <f>'Parameter values '!$G$19*(A31)+'Parameter values '!$G$20*(A31)^2+('Parameter values '!$G$21)*(A31)^3</f>
        <v>2365.228</v>
      </c>
      <c r="C31" s="1">
        <f t="shared" si="1"/>
        <v>155.1959999999999</v>
      </c>
      <c r="D31" s="1">
        <f>($D$4*$B31*EXP(((-1)*(D$5))*$A31)-'Parameter values '!$G$9)</f>
        <v>13921.823564798055</v>
      </c>
      <c r="E31" s="1">
        <f t="shared" si="3"/>
        <v>10034.024988654046</v>
      </c>
      <c r="F31" s="1">
        <f t="shared" si="3"/>
        <v>6945.038034360445</v>
      </c>
      <c r="G31" s="1">
        <f t="shared" si="3"/>
        <v>4490.734101479748</v>
      </c>
      <c r="H31" s="1">
        <f t="shared" si="3"/>
        <v>2540.707156049946</v>
      </c>
      <c r="I31" s="1">
        <f t="shared" si="3"/>
        <v>991.3452221190337</v>
      </c>
      <c r="J31" s="1">
        <f t="shared" si="3"/>
        <v>-239.6748968286256</v>
      </c>
      <c r="K31" s="1">
        <f t="shared" si="3"/>
        <v>-1217.761746690193</v>
      </c>
      <c r="L31" s="1">
        <f t="shared" si="3"/>
        <v>-1994.8846150718418</v>
      </c>
      <c r="M31" s="1">
        <f t="shared" si="3"/>
        <v>-2612.334847274836</v>
      </c>
      <c r="N31" s="1">
        <f t="shared" si="3"/>
        <v>-3102.9198046336032</v>
      </c>
    </row>
    <row r="32" spans="1:14" ht="12.75">
      <c r="A32">
        <f t="shared" si="0"/>
        <v>24</v>
      </c>
      <c r="B32" s="1">
        <f>'Parameter values '!$G$19*(A32)+'Parameter values '!$G$20*(A32)^2+('Parameter values '!$G$21)*(A32)^3</f>
        <v>2524.416</v>
      </c>
      <c r="C32" s="1">
        <f t="shared" si="1"/>
        <v>159.1880000000001</v>
      </c>
      <c r="D32" s="1">
        <f>($D$4*$B32*EXP(((-1)*(D$5))*$A32)-'Parameter values '!$G$9)</f>
        <v>15195.327515312136</v>
      </c>
      <c r="E32" s="1">
        <f t="shared" si="3"/>
        <v>10886.207668177478</v>
      </c>
      <c r="F32" s="1">
        <f t="shared" si="3"/>
        <v>7496.533558477528</v>
      </c>
      <c r="G32" s="1">
        <f t="shared" si="3"/>
        <v>4830.121463851583</v>
      </c>
      <c r="H32" s="1">
        <f t="shared" si="3"/>
        <v>2732.6474211339882</v>
      </c>
      <c r="I32" s="1">
        <f t="shared" si="3"/>
        <v>1082.7159012684278</v>
      </c>
      <c r="J32" s="1">
        <f t="shared" si="3"/>
        <v>-215.16620110970325</v>
      </c>
      <c r="K32" s="1">
        <f t="shared" si="3"/>
        <v>-1236.1164232199749</v>
      </c>
      <c r="L32" s="1">
        <f t="shared" si="3"/>
        <v>-2039.2243126939998</v>
      </c>
      <c r="M32" s="1">
        <f t="shared" si="3"/>
        <v>-2670.971353996627</v>
      </c>
      <c r="N32" s="1">
        <f t="shared" si="3"/>
        <v>-3167.921177831636</v>
      </c>
    </row>
    <row r="33" spans="1:14" ht="12.75">
      <c r="A33">
        <f t="shared" si="0"/>
        <v>25</v>
      </c>
      <c r="B33" s="1">
        <f>'Parameter values '!$G$19*(A33)+'Parameter values '!$G$20*(A33)^2+('Parameter values '!$G$21)*(A33)^3</f>
        <v>2687.5</v>
      </c>
      <c r="C33" s="1">
        <f t="shared" si="1"/>
        <v>163.08399999999983</v>
      </c>
      <c r="D33" s="1">
        <f>($D$4*$B33*EXP(((-1)*(D$5))*$A33)-'Parameter values '!$G$9)</f>
        <v>16499.999462500007</v>
      </c>
      <c r="E33" s="1">
        <f t="shared" si="3"/>
        <v>11744.216836035204</v>
      </c>
      <c r="F33" s="1">
        <f t="shared" si="3"/>
        <v>8040.409183821619</v>
      </c>
      <c r="G33" s="1">
        <f t="shared" si="3"/>
        <v>5155.880883931815</v>
      </c>
      <c r="H33" s="1">
        <f t="shared" si="3"/>
        <v>2909.4079851860106</v>
      </c>
      <c r="I33" s="1">
        <f t="shared" si="3"/>
        <v>1159.8531324940868</v>
      </c>
      <c r="J33" s="1">
        <f t="shared" si="3"/>
        <v>-202.70155680875905</v>
      </c>
      <c r="K33" s="1">
        <f t="shared" si="3"/>
        <v>-1263.8602158154308</v>
      </c>
      <c r="L33" s="1">
        <f t="shared" si="3"/>
        <v>-2090.2914104128267</v>
      </c>
      <c r="M33" s="1">
        <f t="shared" si="3"/>
        <v>-2733.916671919917</v>
      </c>
      <c r="N33" s="1">
        <f t="shared" si="3"/>
        <v>-3235.172529586176</v>
      </c>
    </row>
    <row r="34" spans="1:14" ht="12.75">
      <c r="A34">
        <f t="shared" si="0"/>
        <v>26</v>
      </c>
      <c r="B34" s="1">
        <f>'Parameter values '!$G$19*(A34)+'Parameter values '!$G$20*(A34)^2+('Parameter values '!$G$21)*(A34)^3</f>
        <v>2854.384</v>
      </c>
      <c r="C34" s="1">
        <f t="shared" si="1"/>
        <v>166.88400000000001</v>
      </c>
      <c r="D34" s="1">
        <f>($D$4*$B34*EXP(((-1)*(D$5))*$A34)-'Parameter values '!$G$9)</f>
        <v>17835.071406288134</v>
      </c>
      <c r="E34" s="1">
        <f t="shared" si="3"/>
        <v>12607.018477538615</v>
      </c>
      <c r="F34" s="1">
        <f t="shared" si="3"/>
        <v>8575.919518378843</v>
      </c>
      <c r="G34" s="1">
        <f t="shared" si="3"/>
        <v>5467.734273387592</v>
      </c>
      <c r="H34" s="1">
        <f t="shared" si="3"/>
        <v>3071.163111265846</v>
      </c>
      <c r="I34" s="1">
        <f t="shared" si="3"/>
        <v>1223.2831162207758</v>
      </c>
      <c r="J34" s="4">
        <f t="shared" si="3"/>
        <v>-201.52768433341134</v>
      </c>
      <c r="K34" s="1">
        <f t="shared" si="3"/>
        <v>-1300.1303115707665</v>
      </c>
      <c r="L34" s="1">
        <f t="shared" si="3"/>
        <v>-2147.2096094700923</v>
      </c>
      <c r="M34" s="1">
        <f t="shared" si="3"/>
        <v>-2800.351445416739</v>
      </c>
      <c r="N34" s="1">
        <f t="shared" si="3"/>
        <v>-3303.9574937780544</v>
      </c>
    </row>
    <row r="35" spans="1:14" ht="12.75">
      <c r="A35">
        <f t="shared" si="0"/>
        <v>27</v>
      </c>
      <c r="B35" s="1">
        <f>'Parameter values '!$G$19*(A35)+'Parameter values '!$G$20*(A35)^2+('Parameter values '!$G$21)*(A35)^3</f>
        <v>3024.972</v>
      </c>
      <c r="C35" s="1">
        <f t="shared" si="1"/>
        <v>170.5880000000002</v>
      </c>
      <c r="D35" s="1">
        <f>($D$4*$B35*EXP(((-1)*(D$5))*$A35)-'Parameter values '!$G$9)</f>
        <v>19199.775346606057</v>
      </c>
      <c r="E35" s="1">
        <f t="shared" si="3"/>
        <v>13473.612765945116</v>
      </c>
      <c r="F35" s="1">
        <f t="shared" si="3"/>
        <v>9102.377171842018</v>
      </c>
      <c r="G35" s="1">
        <f t="shared" si="3"/>
        <v>5765.465554388344</v>
      </c>
      <c r="H35" s="1">
        <f t="shared" si="3"/>
        <v>3218.1356512097827</v>
      </c>
      <c r="I35" s="1">
        <f t="shared" si="3"/>
        <v>1273.5562378121904</v>
      </c>
      <c r="J35" s="1">
        <f aca="true" t="shared" si="4" ref="J35:N66">($D$4*$B35*EXP(((-1)*(J$5))*$A35)-$F$4)</f>
        <v>-210.89581148511843</v>
      </c>
      <c r="K35" s="1">
        <f t="shared" si="4"/>
        <v>-1344.0960662450047</v>
      </c>
      <c r="L35" s="1">
        <f t="shared" si="4"/>
        <v>-2209.1579037059996</v>
      </c>
      <c r="M35" s="1">
        <f t="shared" si="4"/>
        <v>-2869.5283717570815</v>
      </c>
      <c r="N35" s="1">
        <f t="shared" si="4"/>
        <v>-3373.6416457329096</v>
      </c>
    </row>
    <row r="36" spans="1:14" ht="12.75">
      <c r="A36">
        <f t="shared" si="0"/>
        <v>28</v>
      </c>
      <c r="B36" s="1">
        <f>'Parameter values '!$G$19*(A36)+'Parameter values '!$G$20*(A36)^2+('Parameter values '!$G$21)*(A36)^3</f>
        <v>3199.168</v>
      </c>
      <c r="C36" s="1">
        <f t="shared" si="1"/>
        <v>174.1959999999999</v>
      </c>
      <c r="D36" s="1">
        <f>($D$4*$B36*EXP(((-1)*(D$5))*$A36)-'Parameter values '!$G$9)</f>
        <v>20593.343283386377</v>
      </c>
      <c r="E36" s="1">
        <f aca="true" t="shared" si="5" ref="E36:N67">($D$4*$B36*EXP(((-1)*(E$5))*$A36)-$F$4)</f>
        <v>14343.033284683443</v>
      </c>
      <c r="F36" s="1">
        <f t="shared" si="5"/>
        <v>9619.150067000683</v>
      </c>
      <c r="G36" s="1">
        <f t="shared" si="5"/>
        <v>6048.915934540497</v>
      </c>
      <c r="H36" s="1">
        <f t="shared" si="5"/>
        <v>3350.5910240367994</v>
      </c>
      <c r="I36" s="1">
        <f t="shared" si="5"/>
        <v>1311.2409275131295</v>
      </c>
      <c r="J36" s="1">
        <f t="shared" si="4"/>
        <v>-230.06671857562287</v>
      </c>
      <c r="K36" s="1">
        <f t="shared" si="4"/>
        <v>-1394.961978070899</v>
      </c>
      <c r="L36" s="1">
        <f t="shared" si="4"/>
        <v>-2275.3708756962765</v>
      </c>
      <c r="M36" s="1">
        <f t="shared" si="4"/>
        <v>-2940.7696063544945</v>
      </c>
      <c r="N36" s="1">
        <f t="shared" si="4"/>
        <v>-3443.667148571254</v>
      </c>
    </row>
    <row r="37" spans="1:14" ht="12.75">
      <c r="A37">
        <f t="shared" si="0"/>
        <v>29</v>
      </c>
      <c r="B37" s="1">
        <f>'Parameter values '!$G$19*(A37)+'Parameter values '!$G$20*(A37)^2+('Parameter values '!$G$21)*(A37)^3</f>
        <v>3376.8759999999997</v>
      </c>
      <c r="C37" s="1">
        <f t="shared" si="1"/>
        <v>177.70799999999963</v>
      </c>
      <c r="D37" s="1">
        <f>($D$4*$B37*EXP(((-1)*(D$5))*$A37)-'Parameter values '!$G$9)</f>
        <v>22015.007216564776</v>
      </c>
      <c r="E37" s="1">
        <f t="shared" si="5"/>
        <v>15214.346264243479</v>
      </c>
      <c r="F37" s="1">
        <f t="shared" si="5"/>
        <v>10125.658851951268</v>
      </c>
      <c r="G37" s="1">
        <f t="shared" si="5"/>
        <v>6317.979454537361</v>
      </c>
      <c r="H37" s="1">
        <f t="shared" si="5"/>
        <v>3468.8316844330293</v>
      </c>
      <c r="I37" s="1">
        <f t="shared" si="5"/>
        <v>1336.918209416247</v>
      </c>
      <c r="J37" s="1">
        <f t="shared" si="4"/>
        <v>-258.31497316862533</v>
      </c>
      <c r="K37" s="1">
        <f t="shared" si="4"/>
        <v>-1451.9698454892919</v>
      </c>
      <c r="L37" s="1">
        <f t="shared" si="4"/>
        <v>-2345.1382987094885</v>
      </c>
      <c r="M37" s="1">
        <f t="shared" si="4"/>
        <v>-3013.4637119646623</v>
      </c>
      <c r="N37" s="1">
        <f t="shared" si="4"/>
        <v>-3513.547269990399</v>
      </c>
    </row>
    <row r="38" spans="1:14" ht="12.75">
      <c r="A38">
        <f t="shared" si="0"/>
        <v>30</v>
      </c>
      <c r="B38" s="1">
        <f>'Parameter values '!$G$19*(A38)+'Parameter values '!$G$20*(A38)^2+('Parameter values '!$G$21)*(A38)^3</f>
        <v>3558</v>
      </c>
      <c r="C38" s="1">
        <f t="shared" si="1"/>
        <v>181.12400000000025</v>
      </c>
      <c r="D38" s="1">
        <f>($D$4*$B38*EXP(((-1)*(D$5))*$A38)-'Parameter values '!$G$9)</f>
        <v>23463.999146080012</v>
      </c>
      <c r="E38" s="1">
        <f t="shared" si="5"/>
        <v>16086.649833484418</v>
      </c>
      <c r="F38" s="1">
        <f t="shared" si="5"/>
        <v>10621.374409780366</v>
      </c>
      <c r="G38" s="1">
        <f t="shared" si="5"/>
        <v>6572.598794856414</v>
      </c>
      <c r="H38" s="1">
        <f t="shared" si="5"/>
        <v>3573.192047868921</v>
      </c>
      <c r="I38" s="1">
        <f t="shared" si="5"/>
        <v>1351.1768784649066</v>
      </c>
      <c r="J38" s="1">
        <f t="shared" si="4"/>
        <v>-294.9324456607601</v>
      </c>
      <c r="K38" s="1">
        <f t="shared" si="4"/>
        <v>-1514.400226207123</v>
      </c>
      <c r="L38" s="1">
        <f t="shared" si="4"/>
        <v>-2417.804177570162</v>
      </c>
      <c r="M38" s="1">
        <f t="shared" si="4"/>
        <v>-3087.0622853757623</v>
      </c>
      <c r="N38" s="1">
        <f t="shared" si="4"/>
        <v>-3582.8608859771207</v>
      </c>
    </row>
    <row r="39" spans="1:14" ht="12.75">
      <c r="A39">
        <f t="shared" si="0"/>
        <v>31</v>
      </c>
      <c r="B39" s="1">
        <f>'Parameter values '!$G$19*(A39)+'Parameter values '!$G$20*(A39)^2+('Parameter values '!$G$21)*(A39)^3</f>
        <v>3742.4440000000004</v>
      </c>
      <c r="C39" s="1">
        <f t="shared" si="1"/>
        <v>184.44400000000041</v>
      </c>
      <c r="D39" s="1">
        <f>($D$4*$B39*EXP(((-1)*(D$5))*$A39)-'Parameter values '!$G$9)</f>
        <v>24939.551071873906</v>
      </c>
      <c r="E39" s="1">
        <f t="shared" si="5"/>
        <v>16959.073285118833</v>
      </c>
      <c r="F39" s="1">
        <f t="shared" si="5"/>
        <v>11105.815462476514</v>
      </c>
      <c r="G39" s="1">
        <f t="shared" si="5"/>
        <v>6812.761328463494</v>
      </c>
      <c r="H39" s="1">
        <f t="shared" si="5"/>
        <v>3664.0338409655396</v>
      </c>
      <c r="I39" s="4">
        <f t="shared" si="5"/>
        <v>1354.6092492804128</v>
      </c>
      <c r="J39" s="1">
        <f t="shared" si="4"/>
        <v>-339.2311881205642</v>
      </c>
      <c r="K39" s="1">
        <f t="shared" si="4"/>
        <v>-1581.5733012619326</v>
      </c>
      <c r="L39" s="1">
        <f t="shared" si="4"/>
        <v>-2492.7653427347177</v>
      </c>
      <c r="M39" s="1">
        <f t="shared" si="4"/>
        <v>-3161.07637208873</v>
      </c>
      <c r="N39" s="1">
        <f t="shared" si="4"/>
        <v>-3651.2470623795516</v>
      </c>
    </row>
    <row r="40" spans="1:14" ht="12.75">
      <c r="A40">
        <f t="shared" si="0"/>
        <v>32</v>
      </c>
      <c r="B40" s="1">
        <f>'Parameter values '!$G$19*(A40)+'Parameter values '!$G$20*(A40)^2+('Parameter values '!$G$21)*(A40)^3</f>
        <v>3930.1119999999996</v>
      </c>
      <c r="C40" s="1">
        <f t="shared" si="1"/>
        <v>187.6679999999992</v>
      </c>
      <c r="D40" s="1">
        <f>($D$4*$B40*EXP(((-1)*(D$5))*$A40)-'Parameter values '!$G$9)</f>
        <v>26440.89499389134</v>
      </c>
      <c r="E40" s="1">
        <f t="shared" si="5"/>
        <v>17830.776355134058</v>
      </c>
      <c r="F40" s="1">
        <f t="shared" si="5"/>
        <v>11578.546265925386</v>
      </c>
      <c r="G40" s="1">
        <f t="shared" si="5"/>
        <v>7038.4954070833555</v>
      </c>
      <c r="H40" s="1">
        <f t="shared" si="5"/>
        <v>3741.7418476696294</v>
      </c>
      <c r="I40" s="1">
        <f t="shared" si="5"/>
        <v>1347.8074250320878</v>
      </c>
      <c r="J40" s="1">
        <f t="shared" si="4"/>
        <v>-390.5457507837227</v>
      </c>
      <c r="K40" s="1">
        <f t="shared" si="4"/>
        <v>-1652.8492354963682</v>
      </c>
      <c r="L40" s="1">
        <f t="shared" si="4"/>
        <v>-2569.469695415219</v>
      </c>
      <c r="M40" s="1">
        <f t="shared" si="4"/>
        <v>-3235.0727597473365</v>
      </c>
      <c r="N40" s="1">
        <f t="shared" si="4"/>
        <v>-3718.399783985402</v>
      </c>
    </row>
    <row r="41" spans="1:14" ht="12.75">
      <c r="A41">
        <f aca="true" t="shared" si="6" ref="A41:A72">A40+1</f>
        <v>33</v>
      </c>
      <c r="B41" s="1">
        <f>'Parameter values '!$G$19*(A41)+'Parameter values '!$G$20*(A41)^2+('Parameter values '!$G$21)*(A41)^3</f>
        <v>4120.907999999999</v>
      </c>
      <c r="C41" s="1">
        <f aca="true" t="shared" si="7" ref="C41:C72">B41-B40</f>
        <v>190.79599999999982</v>
      </c>
      <c r="D41" s="1">
        <f>($D$4*$B41*EXP(((-1)*(D$5))*$A41)-'Parameter values '!$G$9)</f>
        <v>27967.262912080303</v>
      </c>
      <c r="E41" s="1">
        <f t="shared" si="5"/>
        <v>18700.948515915934</v>
      </c>
      <c r="F41" s="1">
        <f t="shared" si="5"/>
        <v>12039.17439294015</v>
      </c>
      <c r="G41" s="1">
        <f t="shared" si="5"/>
        <v>7249.86686917021</v>
      </c>
      <c r="H41" s="1">
        <f t="shared" si="5"/>
        <v>3806.720023627906</v>
      </c>
      <c r="I41" s="1">
        <f t="shared" si="5"/>
        <v>1331.3600386762746</v>
      </c>
      <c r="J41" s="1">
        <f t="shared" si="4"/>
        <v>-448.2350032931472</v>
      </c>
      <c r="K41" s="1">
        <f t="shared" si="4"/>
        <v>-1727.6281148627504</v>
      </c>
      <c r="L41" s="1">
        <f t="shared" si="4"/>
        <v>-2647.4141871594584</v>
      </c>
      <c r="M41" s="1">
        <f t="shared" si="4"/>
        <v>-3308.6702242136944</v>
      </c>
      <c r="N41" s="1">
        <f t="shared" si="4"/>
        <v>-3784.0628831271274</v>
      </c>
    </row>
    <row r="42" spans="1:14" ht="12.75">
      <c r="A42">
        <f t="shared" si="6"/>
        <v>34</v>
      </c>
      <c r="B42" s="1">
        <f>'Parameter values '!$G$19*(A42)+'Parameter values '!$G$20*(A42)^2+('Parameter values '!$G$21)*(A42)^3</f>
        <v>4314.736000000001</v>
      </c>
      <c r="C42" s="1">
        <f t="shared" si="7"/>
        <v>193.82800000000134</v>
      </c>
      <c r="D42" s="1">
        <f>($D$4*$B42*EXP(((-1)*(D$5))*$A42)-'Parameter values '!$G$9)</f>
        <v>29517.886826391834</v>
      </c>
      <c r="E42" s="1">
        <f t="shared" si="5"/>
        <v>19568.808282843616</v>
      </c>
      <c r="F42" s="1">
        <f t="shared" si="5"/>
        <v>12487.34860137228</v>
      </c>
      <c r="G42" s="1">
        <f t="shared" si="5"/>
        <v>7446.97575826102</v>
      </c>
      <c r="H42" s="1">
        <f t="shared" si="5"/>
        <v>3859.3879528758243</v>
      </c>
      <c r="I42" s="1">
        <f t="shared" si="5"/>
        <v>1305.8494226976009</v>
      </c>
      <c r="J42" s="1">
        <f t="shared" si="4"/>
        <v>-511.6835211141124</v>
      </c>
      <c r="K42" s="1">
        <f t="shared" si="4"/>
        <v>-1805.3495311626525</v>
      </c>
      <c r="L42" s="1">
        <f t="shared" si="4"/>
        <v>-2726.1426046819183</v>
      </c>
      <c r="M42" s="1">
        <f t="shared" si="4"/>
        <v>-3381.5357878183017</v>
      </c>
      <c r="N42" s="1">
        <f t="shared" si="4"/>
        <v>-3848.0252053157</v>
      </c>
    </row>
    <row r="43" spans="1:14" ht="12.75">
      <c r="A43">
        <f t="shared" si="6"/>
        <v>35</v>
      </c>
      <c r="B43" s="1">
        <f>'Parameter values '!$G$19*(A43)+'Parameter values '!$G$20*(A43)^2+('Parameter values '!$G$21)*(A43)^3</f>
        <v>4511.5</v>
      </c>
      <c r="C43" s="1">
        <f t="shared" si="7"/>
        <v>196.7639999999992</v>
      </c>
      <c r="D43" s="1">
        <f>($D$4*$B43*EXP(((-1)*(D$5))*$A43)-'Parameter values '!$G$9)</f>
        <v>31091.99873678002</v>
      </c>
      <c r="E43" s="1">
        <f t="shared" si="5"/>
        <v>20433.602534127804</v>
      </c>
      <c r="F43" s="1">
        <f t="shared" si="5"/>
        <v>12922.756784439549</v>
      </c>
      <c r="G43" s="1">
        <f t="shared" si="5"/>
        <v>7629.953240919818</v>
      </c>
      <c r="H43" s="1">
        <f t="shared" si="5"/>
        <v>3900.177622580459</v>
      </c>
      <c r="I43" s="1">
        <f t="shared" si="5"/>
        <v>1271.8491670134663</v>
      </c>
      <c r="J43" s="1">
        <f t="shared" si="4"/>
        <v>-580.3025914933769</v>
      </c>
      <c r="K43" s="1">
        <f t="shared" si="4"/>
        <v>-1885.4918760647201</v>
      </c>
      <c r="L43" s="1">
        <f t="shared" si="4"/>
        <v>-2805.243219730634</v>
      </c>
      <c r="M43" s="1">
        <f t="shared" si="4"/>
        <v>-3453.3810371147856</v>
      </c>
      <c r="N43" s="1">
        <f t="shared" si="4"/>
        <v>-3910.1160375216805</v>
      </c>
    </row>
    <row r="44" spans="1:14" ht="12.75">
      <c r="A44">
        <f t="shared" si="6"/>
        <v>36</v>
      </c>
      <c r="B44" s="1">
        <f>'Parameter values '!$G$19*(A44)+'Parameter values '!$G$20*(A44)^2+('Parameter values '!$G$21)*(A44)^3</f>
        <v>4711.104</v>
      </c>
      <c r="C44" s="1">
        <f t="shared" si="7"/>
        <v>199.60400000000027</v>
      </c>
      <c r="D44" s="1">
        <f>($D$4*$B44*EXP(((-1)*(D$5))*$A44)-'Parameter values '!$G$9)</f>
        <v>32688.830643202076</v>
      </c>
      <c r="E44" s="1">
        <f t="shared" si="5"/>
        <v>21294.60584366831</v>
      </c>
      <c r="F44" s="1">
        <f t="shared" si="5"/>
        <v>13345.124000496373</v>
      </c>
      <c r="G44" s="1">
        <f t="shared" si="5"/>
        <v>7798.958713983802</v>
      </c>
      <c r="H44" s="1">
        <f t="shared" si="5"/>
        <v>3929.5304931070295</v>
      </c>
      <c r="I44" s="1">
        <f t="shared" si="5"/>
        <v>1229.922027970154</v>
      </c>
      <c r="J44" s="1">
        <f t="shared" si="4"/>
        <v>-653.5308878167962</v>
      </c>
      <c r="K44" s="1">
        <f t="shared" si="4"/>
        <v>-1967.5713984308072</v>
      </c>
      <c r="L44" s="1">
        <f t="shared" si="4"/>
        <v>-2884.34635418449</v>
      </c>
      <c r="M44" s="1">
        <f t="shared" si="4"/>
        <v>-3523.958537148653</v>
      </c>
      <c r="N44" s="1">
        <f t="shared" si="4"/>
        <v>-3970.200815069362</v>
      </c>
    </row>
    <row r="45" spans="1:14" ht="12.75">
      <c r="A45">
        <f t="shared" si="6"/>
        <v>37</v>
      </c>
      <c r="B45" s="1">
        <f>'Parameter values '!$G$19*(A45)+'Parameter values '!$G$20*(A45)^2+('Parameter values '!$G$21)*(A45)^3</f>
        <v>4913.452</v>
      </c>
      <c r="C45" s="1">
        <f t="shared" si="7"/>
        <v>202.34799999999996</v>
      </c>
      <c r="D45" s="1">
        <f>($D$4*$B45*EXP(((-1)*(D$5))*$A45)-'Parameter values '!$G$9)</f>
        <v>34307.614545618235</v>
      </c>
      <c r="E45" s="1">
        <f t="shared" si="5"/>
        <v>22151.119826710175</v>
      </c>
      <c r="F45" s="1">
        <f t="shared" si="5"/>
        <v>13754.21057955726</v>
      </c>
      <c r="G45" s="1">
        <f t="shared" si="5"/>
        <v>7954.177091302481</v>
      </c>
      <c r="H45" s="1">
        <f t="shared" si="5"/>
        <v>3947.8948421185723</v>
      </c>
      <c r="I45" s="1">
        <f t="shared" si="5"/>
        <v>1180.6181543842094</v>
      </c>
      <c r="J45" s="1">
        <f t="shared" si="4"/>
        <v>-730.8348562063393</v>
      </c>
      <c r="K45" s="1">
        <f t="shared" si="4"/>
        <v>-2051.1410720213617</v>
      </c>
      <c r="L45" s="1">
        <f t="shared" si="4"/>
        <v>-2963.121902238687</v>
      </c>
      <c r="M45" s="1">
        <f t="shared" si="4"/>
        <v>-3593.0583705529516</v>
      </c>
      <c r="N45" s="1">
        <f t="shared" si="4"/>
        <v>-4028.177115338064</v>
      </c>
    </row>
    <row r="46" spans="1:14" ht="12.75">
      <c r="A46">
        <f t="shared" si="6"/>
        <v>38</v>
      </c>
      <c r="B46" s="1">
        <f>'Parameter values '!$G$19*(A46)+'Parameter values '!$G$20*(A46)^2+('Parameter values '!$G$21)*(A46)^3</f>
        <v>5118.448</v>
      </c>
      <c r="C46" s="1">
        <f t="shared" si="7"/>
        <v>204.9960000000001</v>
      </c>
      <c r="D46" s="1">
        <f>($D$4*$B46*EXP(((-1)*(D$5))*$A46)-'Parameter values '!$G$9)</f>
        <v>35947.58244399184</v>
      </c>
      <c r="E46" s="1">
        <f t="shared" si="5"/>
        <v>23002.472498081315</v>
      </c>
      <c r="F46" s="1">
        <f t="shared" si="5"/>
        <v>14149.81030396813</v>
      </c>
      <c r="G46" s="1">
        <f t="shared" si="5"/>
        <v>8095.816260620939</v>
      </c>
      <c r="H46" s="4">
        <f t="shared" si="5"/>
        <v>3955.723362774317</v>
      </c>
      <c r="I46" s="1">
        <f t="shared" si="5"/>
        <v>1124.4735993828635</v>
      </c>
      <c r="J46" s="1">
        <f t="shared" si="4"/>
        <v>-811.7088536421643</v>
      </c>
      <c r="K46" s="1">
        <f t="shared" si="4"/>
        <v>-2135.789314460098</v>
      </c>
      <c r="L46" s="1">
        <f t="shared" si="4"/>
        <v>-3041.2768443055948</v>
      </c>
      <c r="M46" s="1">
        <f t="shared" si="4"/>
        <v>-3660.504822489951</v>
      </c>
      <c r="N46" s="1">
        <f t="shared" si="4"/>
        <v>-4083.9709402748235</v>
      </c>
    </row>
    <row r="47" spans="1:14" ht="12.75">
      <c r="A47">
        <f t="shared" si="6"/>
        <v>39</v>
      </c>
      <c r="B47" s="1">
        <f>'Parameter values '!$G$19*(A47)+'Parameter values '!$G$20*(A47)^2+('Parameter values '!$G$21)*(A47)^3</f>
        <v>5325.996</v>
      </c>
      <c r="C47" s="1">
        <f t="shared" si="7"/>
        <v>207.54799999999977</v>
      </c>
      <c r="D47" s="1">
        <f>($D$4*$B47*EXP(((-1)*(D$5))*$A47)-'Parameter values '!$G$9)</f>
        <v>37607.96633828928</v>
      </c>
      <c r="E47" s="1">
        <f t="shared" si="5"/>
        <v>23848.017642797815</v>
      </c>
      <c r="F47" s="1">
        <f t="shared" si="5"/>
        <v>14531.748660700603</v>
      </c>
      <c r="G47" s="1">
        <f t="shared" si="5"/>
        <v>8224.104701697666</v>
      </c>
      <c r="H47" s="1">
        <f t="shared" si="5"/>
        <v>3953.4709973679055</v>
      </c>
      <c r="I47" s="1">
        <f t="shared" si="5"/>
        <v>1062.0090893878778</v>
      </c>
      <c r="J47" s="1">
        <f t="shared" si="4"/>
        <v>-895.6750727595763</v>
      </c>
      <c r="K47" s="1">
        <f t="shared" si="4"/>
        <v>-2221.138592837693</v>
      </c>
      <c r="L47" s="1">
        <f t="shared" si="4"/>
        <v>-3118.5527810031163</v>
      </c>
      <c r="M47" s="1">
        <f t="shared" si="4"/>
        <v>-3726.153226372705</v>
      </c>
      <c r="N47" s="1">
        <f t="shared" si="4"/>
        <v>-4137.533284858333</v>
      </c>
    </row>
    <row r="48" spans="1:14" ht="12.75">
      <c r="A48">
        <f t="shared" si="6"/>
        <v>40</v>
      </c>
      <c r="B48" s="1">
        <f>'Parameter values '!$G$19*(A48)+'Parameter values '!$G$20*(A48)^2+('Parameter values '!$G$21)*(A48)^3</f>
        <v>5536</v>
      </c>
      <c r="C48" s="1">
        <f t="shared" si="7"/>
        <v>210.0039999999999</v>
      </c>
      <c r="D48" s="1">
        <f>($D$4*$B48*EXP(((-1)*(D$5))*$A48)-'Parameter values '!$G$9)</f>
        <v>39287.998228480035</v>
      </c>
      <c r="E48" s="1">
        <f t="shared" si="5"/>
        <v>24687.134198826396</v>
      </c>
      <c r="F48" s="1">
        <f t="shared" si="5"/>
        <v>14899.881162823509</v>
      </c>
      <c r="G48" s="1">
        <f t="shared" si="5"/>
        <v>8339.289257167608</v>
      </c>
      <c r="H48" s="1">
        <f t="shared" si="5"/>
        <v>3941.5929889472973</v>
      </c>
      <c r="I48" s="1">
        <f t="shared" si="5"/>
        <v>993.7290239831036</v>
      </c>
      <c r="J48" s="1">
        <f t="shared" si="4"/>
        <v>-982.2832847184986</v>
      </c>
      <c r="K48" s="1">
        <f t="shared" si="4"/>
        <v>-2306.843946454347</v>
      </c>
      <c r="L48" s="1">
        <f t="shared" si="4"/>
        <v>-3194.723510206117</v>
      </c>
      <c r="M48" s="1">
        <f t="shared" si="4"/>
        <v>-3789.8869802543068</v>
      </c>
      <c r="N48" s="1">
        <f t="shared" si="4"/>
        <v>-4188.836984895741</v>
      </c>
    </row>
    <row r="49" spans="1:14" ht="12.75">
      <c r="A49">
        <f t="shared" si="6"/>
        <v>41</v>
      </c>
      <c r="B49" s="1">
        <f>'Parameter values '!$G$19*(A49)+'Parameter values '!$G$20*(A49)^2+('Parameter values '!$G$21)*(A49)^3</f>
        <v>5748.3640000000005</v>
      </c>
      <c r="C49" s="1">
        <f t="shared" si="7"/>
        <v>212.3640000000005</v>
      </c>
      <c r="D49" s="1">
        <f>($D$4*$B49*EXP(((-1)*(D$5))*$A49)-'Parameter values '!$G$9)</f>
        <v>40986.91011453665</v>
      </c>
      <c r="E49" s="1">
        <f t="shared" si="5"/>
        <v>25519.22565179691</v>
      </c>
      <c r="F49" s="1">
        <f t="shared" si="5"/>
        <v>15254.091737781793</v>
      </c>
      <c r="G49" s="1">
        <f t="shared" si="5"/>
        <v>8441.633048062848</v>
      </c>
      <c r="H49" s="1">
        <f t="shared" si="5"/>
        <v>3920.543134587524</v>
      </c>
      <c r="I49" s="1">
        <f t="shared" si="5"/>
        <v>920.1206826208354</v>
      </c>
      <c r="J49" s="1">
        <f t="shared" si="4"/>
        <v>-1071.1104281414832</v>
      </c>
      <c r="K49" s="1">
        <f t="shared" si="4"/>
        <v>-2392.591452878119</v>
      </c>
      <c r="L49" s="1">
        <f t="shared" si="4"/>
        <v>-3269.592665494987</v>
      </c>
      <c r="M49" s="1">
        <f t="shared" si="4"/>
        <v>-3851.614739618026</v>
      </c>
      <c r="N49" s="1">
        <f t="shared" si="4"/>
        <v>-4237.873834694641</v>
      </c>
    </row>
    <row r="50" spans="1:14" ht="12.75">
      <c r="A50">
        <f t="shared" si="6"/>
        <v>42</v>
      </c>
      <c r="B50" s="1">
        <f>'Parameter values '!$G$19*(A50)+'Parameter values '!$G$20*(A50)^2+('Parameter values '!$G$21)*(A50)^3</f>
        <v>5962.992</v>
      </c>
      <c r="C50" s="1">
        <f t="shared" si="7"/>
        <v>214.6279999999997</v>
      </c>
      <c r="D50" s="1">
        <f>($D$4*$B50*EXP(((-1)*(D$5))*$A50)-'Parameter values '!$G$9)</f>
        <v>42703.93399643473</v>
      </c>
      <c r="E50" s="1">
        <f t="shared" si="5"/>
        <v>26343.719441461</v>
      </c>
      <c r="F50" s="1">
        <f t="shared" si="5"/>
        <v>15594.29118018732</v>
      </c>
      <c r="G50" s="1">
        <f t="shared" si="5"/>
        <v>8531.413526287351</v>
      </c>
      <c r="H50" s="1">
        <f t="shared" si="5"/>
        <v>3890.7722250495463</v>
      </c>
      <c r="I50" s="1">
        <f t="shared" si="5"/>
        <v>841.6536161688409</v>
      </c>
      <c r="J50" s="1">
        <f t="shared" si="4"/>
        <v>-1161.7600690351364</v>
      </c>
      <c r="K50" s="1">
        <f t="shared" si="4"/>
        <v>-2478.0966596723747</v>
      </c>
      <c r="L50" s="1">
        <f t="shared" si="4"/>
        <v>-3342.991430356764</v>
      </c>
      <c r="M50" s="1">
        <f t="shared" si="4"/>
        <v>-3911.267788909616</v>
      </c>
      <c r="N50" s="1">
        <f t="shared" si="4"/>
        <v>-4284.651963072848</v>
      </c>
    </row>
    <row r="51" spans="1:14" ht="12.75">
      <c r="A51">
        <f t="shared" si="6"/>
        <v>43</v>
      </c>
      <c r="B51" s="1">
        <f>'Parameter values '!$G$19*(A51)+'Parameter values '!$G$20*(A51)^2+('Parameter values '!$G$21)*(A51)^3</f>
        <v>6179.7880000000005</v>
      </c>
      <c r="C51" s="1">
        <f t="shared" si="7"/>
        <v>216.79600000000028</v>
      </c>
      <c r="D51" s="1">
        <f>($D$4*$B51*EXP(((-1)*(D$5))*$A51)-'Parameter values '!$G$9)</f>
        <v>44438.301874152974</v>
      </c>
      <c r="E51" s="1">
        <f t="shared" si="5"/>
        <v>27160.06637969612</v>
      </c>
      <c r="F51" s="1">
        <f t="shared" si="5"/>
        <v>15920.415666897894</v>
      </c>
      <c r="G51" s="1">
        <f t="shared" si="5"/>
        <v>8608.920656709237</v>
      </c>
      <c r="H51" s="1">
        <f t="shared" si="5"/>
        <v>3852.726656557368</v>
      </c>
      <c r="I51" s="1">
        <f t="shared" si="5"/>
        <v>758.7792031901063</v>
      </c>
      <c r="J51" s="1">
        <f t="shared" si="4"/>
        <v>-1253.861753821342</v>
      </c>
      <c r="K51" s="1">
        <f t="shared" si="4"/>
        <v>-2563.1030007699287</v>
      </c>
      <c r="L51" s="1">
        <f t="shared" si="4"/>
        <v>-3414.7763390968794</v>
      </c>
      <c r="M51" s="1">
        <f t="shared" si="4"/>
        <v>-3968.797591411929</v>
      </c>
      <c r="N51" s="1">
        <f t="shared" si="4"/>
        <v>-4329.19345471287</v>
      </c>
    </row>
    <row r="52" spans="1:14" ht="12.75">
      <c r="A52">
        <f t="shared" si="6"/>
        <v>44</v>
      </c>
      <c r="B52" s="1">
        <f>'Parameter values '!$G$19*(A52)+'Parameter values '!$G$20*(A52)^2+('Parameter values '!$G$21)*(A52)^3</f>
        <v>6398.656000000001</v>
      </c>
      <c r="C52" s="1">
        <f t="shared" si="7"/>
        <v>218.8680000000004</v>
      </c>
      <c r="D52" s="1">
        <f>($D$4*$B52*EXP(((-1)*(D$5))*$A52)-'Parameter values '!$G$9)</f>
        <v>46189.24574767315</v>
      </c>
      <c r="E52" s="1">
        <f t="shared" si="5"/>
        <v>27967.740079857358</v>
      </c>
      <c r="F52" s="1">
        <f t="shared" si="5"/>
        <v>16232.42533223057</v>
      </c>
      <c r="G52" s="1">
        <f t="shared" si="5"/>
        <v>8674.455221884806</v>
      </c>
      <c r="H52" s="1">
        <f t="shared" si="5"/>
        <v>3806.847201364364</v>
      </c>
      <c r="I52" s="1">
        <f t="shared" si="5"/>
        <v>671.9303525927835</v>
      </c>
      <c r="J52" s="1">
        <f t="shared" si="4"/>
        <v>-1347.0702750833025</v>
      </c>
      <c r="K52" s="1">
        <f t="shared" si="4"/>
        <v>-2647.380213496427</v>
      </c>
      <c r="L52" s="1">
        <f t="shared" si="4"/>
        <v>-3484.8271725308546</v>
      </c>
      <c r="M52" s="1">
        <f t="shared" si="4"/>
        <v>-4024.1735148743473</v>
      </c>
      <c r="N52" s="1">
        <f t="shared" si="4"/>
        <v>-4371.532202921534</v>
      </c>
    </row>
    <row r="53" spans="1:14" ht="12.75">
      <c r="A53">
        <f t="shared" si="6"/>
        <v>45</v>
      </c>
      <c r="B53" s="1">
        <f>'Parameter values '!$G$19*(A53)+'Parameter values '!$G$20*(A53)^2+('Parameter values '!$G$21)*(A53)^3</f>
        <v>6619.5</v>
      </c>
      <c r="C53" s="1">
        <f t="shared" si="7"/>
        <v>220.84399999999914</v>
      </c>
      <c r="D53" s="1">
        <f>($D$4*$B53*EXP(((-1)*(D$5))*$A53)-'Parameter values '!$G$9)</f>
        <v>47955.99761698006</v>
      </c>
      <c r="E53" s="1">
        <f t="shared" si="5"/>
        <v>28766.236397282628</v>
      </c>
      <c r="F53" s="1">
        <f t="shared" si="5"/>
        <v>16530.302901223167</v>
      </c>
      <c r="G53" s="1">
        <f t="shared" si="5"/>
        <v>8728.327242763833</v>
      </c>
      <c r="H53" s="1">
        <f t="shared" si="5"/>
        <v>3753.5679246623367</v>
      </c>
      <c r="I53" s="1">
        <f t="shared" si="5"/>
        <v>581.5213358980873</v>
      </c>
      <c r="J53" s="1">
        <f t="shared" si="4"/>
        <v>-1441.0648673538103</v>
      </c>
      <c r="K53" s="1">
        <f t="shared" si="4"/>
        <v>-2730.722769629021</v>
      </c>
      <c r="L53" s="1">
        <f t="shared" si="4"/>
        <v>-3553.044954081175</v>
      </c>
      <c r="M53" s="1">
        <f t="shared" si="4"/>
        <v>-4077.3807285909816</v>
      </c>
      <c r="N53" s="1">
        <f t="shared" si="4"/>
        <v>-4411.71197932084</v>
      </c>
    </row>
    <row r="54" spans="1:14" ht="12.75">
      <c r="A54">
        <f t="shared" si="6"/>
        <v>46</v>
      </c>
      <c r="B54" s="1">
        <f>'Parameter values '!$G$19*(A54)+'Parameter values '!$G$20*(A54)^2+('Parameter values '!$G$21)*(A54)^3</f>
        <v>6842.224</v>
      </c>
      <c r="C54" s="1">
        <f t="shared" si="7"/>
        <v>222.72400000000016</v>
      </c>
      <c r="D54" s="1">
        <f>($D$4*$B54*EXP(((-1)*(D$5))*$A54)-'Parameter values '!$G$9)</f>
        <v>49737.78948206163</v>
      </c>
      <c r="E54" s="1">
        <f t="shared" si="5"/>
        <v>29555.07288075985</v>
      </c>
      <c r="F54" s="1">
        <f t="shared" si="5"/>
        <v>16814.05237892359</v>
      </c>
      <c r="G54" s="1">
        <f t="shared" si="5"/>
        <v>8770.854509045916</v>
      </c>
      <c r="H54" s="1">
        <f t="shared" si="5"/>
        <v>3693.3152362159944</v>
      </c>
      <c r="I54" s="1">
        <f t="shared" si="5"/>
        <v>487.94773385933513</v>
      </c>
      <c r="J54" s="1">
        <f t="shared" si="4"/>
        <v>-1535.5483482178042</v>
      </c>
      <c r="K54" s="1">
        <f t="shared" si="4"/>
        <v>-2812.948331580445</v>
      </c>
      <c r="L54" s="1">
        <f t="shared" si="4"/>
        <v>-3619.3500498480985</v>
      </c>
      <c r="M54" s="1">
        <f t="shared" si="4"/>
        <v>-4128.418266299152</v>
      </c>
      <c r="N54" s="1">
        <f t="shared" si="4"/>
        <v>-4449.784705792083</v>
      </c>
    </row>
    <row r="55" spans="1:14" ht="12.75">
      <c r="A55">
        <f t="shared" si="6"/>
        <v>47</v>
      </c>
      <c r="B55" s="1">
        <f>'Parameter values '!$G$19*(A55)+'Parameter values '!$G$20*(A55)^2+('Parameter values '!$G$21)*(A55)^3</f>
        <v>7066.732000000002</v>
      </c>
      <c r="C55" s="1">
        <f t="shared" si="7"/>
        <v>224.50800000000163</v>
      </c>
      <c r="D55" s="1">
        <f>($D$4*$B55*EXP(((-1)*(D$5))*$A55)-'Parameter values '!$G$9)</f>
        <v>51533.85334290884</v>
      </c>
      <c r="E55" s="1">
        <f t="shared" si="5"/>
        <v>30333.788234767584</v>
      </c>
      <c r="F55" s="1">
        <f t="shared" si="5"/>
        <v>17083.697793750343</v>
      </c>
      <c r="G55" s="1">
        <f t="shared" si="5"/>
        <v>8802.361213163644</v>
      </c>
      <c r="H55" s="1">
        <f t="shared" si="5"/>
        <v>3626.507065884445</v>
      </c>
      <c r="I55" s="1">
        <f t="shared" si="5"/>
        <v>391.5864835345237</v>
      </c>
      <c r="J55" s="1">
        <f t="shared" si="4"/>
        <v>-1630.2462181485712</v>
      </c>
      <c r="K55" s="1">
        <f t="shared" si="4"/>
        <v>-2893.896242788649</v>
      </c>
      <c r="L55" s="1">
        <f t="shared" si="4"/>
        <v>-3683.6803745041866</v>
      </c>
      <c r="M55" s="1">
        <f t="shared" si="4"/>
        <v>-4177.297248280081</v>
      </c>
      <c r="N55" s="1">
        <f t="shared" si="4"/>
        <v>-4485.808914052632</v>
      </c>
    </row>
    <row r="56" spans="1:14" ht="12.75">
      <c r="A56">
        <f t="shared" si="6"/>
        <v>48</v>
      </c>
      <c r="B56" s="1">
        <f>'Parameter values '!$G$19*(A56)+'Parameter values '!$G$20*(A56)^2+('Parameter values '!$G$21)*(A56)^3</f>
        <v>7292.928000000002</v>
      </c>
      <c r="C56" s="1">
        <f t="shared" si="7"/>
        <v>226.1959999999999</v>
      </c>
      <c r="D56" s="1">
        <f>($D$4*$B56*EXP(((-1)*(D$5))*$A56)-'Parameter values '!$G$9)</f>
        <v>53343.42119951573</v>
      </c>
      <c r="E56" s="1">
        <f t="shared" si="5"/>
        <v>31101.941792303813</v>
      </c>
      <c r="F56" s="1">
        <f t="shared" si="5"/>
        <v>17339.28199302962</v>
      </c>
      <c r="G56" s="1">
        <f t="shared" si="5"/>
        <v>8823.176682160714</v>
      </c>
      <c r="H56" s="1">
        <f t="shared" si="5"/>
        <v>3553.5521529229645</v>
      </c>
      <c r="I56" s="1">
        <f t="shared" si="5"/>
        <v>292.79601317638753</v>
      </c>
      <c r="J56" s="1">
        <f t="shared" si="4"/>
        <v>-1724.9057308286938</v>
      </c>
      <c r="K56" s="1">
        <f t="shared" si="4"/>
        <v>-2973.426059637326</v>
      </c>
      <c r="L56" s="1">
        <f t="shared" si="4"/>
        <v>-3745.989703436448</v>
      </c>
      <c r="M56" s="1">
        <f t="shared" si="4"/>
        <v>-4224.039255332581</v>
      </c>
      <c r="N56" s="1">
        <f t="shared" si="4"/>
        <v>-4519.848378506276</v>
      </c>
    </row>
    <row r="57" spans="1:14" ht="12.75">
      <c r="A57">
        <f t="shared" si="6"/>
        <v>49</v>
      </c>
      <c r="B57" s="1">
        <f>'Parameter values '!$G$19*(A57)+'Parameter values '!$G$20*(A57)^2+('Parameter values '!$G$21)*(A57)^3</f>
        <v>7520.716</v>
      </c>
      <c r="C57" s="1">
        <f t="shared" si="7"/>
        <v>227.78799999999865</v>
      </c>
      <c r="D57" s="1">
        <f>($D$4*$B57*EXP(((-1)*(D$5))*$A57)-'Parameter values '!$G$9)</f>
        <v>55165.7250518794</v>
      </c>
      <c r="E57" s="1">
        <f t="shared" si="5"/>
        <v>31859.112998120363</v>
      </c>
      <c r="F57" s="1">
        <f t="shared" si="5"/>
        <v>17580.86548887442</v>
      </c>
      <c r="G57" s="1">
        <f t="shared" si="5"/>
        <v>8833.634202012458</v>
      </c>
      <c r="H57" s="1">
        <f t="shared" si="5"/>
        <v>3474.849439645104</v>
      </c>
      <c r="I57" s="1">
        <f t="shared" si="5"/>
        <v>191.91645346559744</v>
      </c>
      <c r="J57" s="1">
        <f t="shared" si="4"/>
        <v>-1819.2949442066283</v>
      </c>
      <c r="K57" s="1">
        <f t="shared" si="4"/>
        <v>-3051.4161307051654</v>
      </c>
      <c r="L57" s="1">
        <f t="shared" si="4"/>
        <v>-3806.2460903879874</v>
      </c>
      <c r="M57" s="1">
        <f t="shared" si="4"/>
        <v>-4268.6748468108435</v>
      </c>
      <c r="N57" s="1">
        <f t="shared" si="4"/>
        <v>-4551.970908425362</v>
      </c>
    </row>
    <row r="58" spans="1:14" ht="12.75">
      <c r="A58">
        <f t="shared" si="6"/>
        <v>50</v>
      </c>
      <c r="B58" s="1">
        <f>'Parameter values '!$G$19*(A58)+'Parameter values '!$G$20*(A58)^2+('Parameter values '!$G$21)*(A58)^3</f>
        <v>7750</v>
      </c>
      <c r="C58" s="1">
        <f t="shared" si="7"/>
        <v>229.28399999999965</v>
      </c>
      <c r="D58" s="1">
        <f>($D$4*$B58*EXP(((-1)*(D$5))*$A58)-'Parameter values '!$G$9)</f>
        <v>56999.99690000008</v>
      </c>
      <c r="E58" s="1">
        <f t="shared" si="5"/>
        <v>32604.900902183275</v>
      </c>
      <c r="F58" s="1">
        <f t="shared" si="5"/>
        <v>17808.525352629425</v>
      </c>
      <c r="G58" s="4">
        <f t="shared" si="5"/>
        <v>8834.06992920265</v>
      </c>
      <c r="H58" s="1">
        <f t="shared" si="5"/>
        <v>3390.787560669987</v>
      </c>
      <c r="I58" s="1">
        <f t="shared" si="5"/>
        <v>89.26991468172582</v>
      </c>
      <c r="J58" s="1">
        <f t="shared" si="4"/>
        <v>-1913.2017611924352</v>
      </c>
      <c r="K58" s="1">
        <f t="shared" si="4"/>
        <v>-3127.7622278162535</v>
      </c>
      <c r="L58" s="1">
        <f t="shared" si="4"/>
        <v>-3864.430388898481</v>
      </c>
      <c r="M58" s="1">
        <f t="shared" si="4"/>
        <v>-4311.242214628977</v>
      </c>
      <c r="N58" s="1">
        <f t="shared" si="4"/>
        <v>-4582.247286056701</v>
      </c>
    </row>
    <row r="59" spans="1:14" ht="12.75">
      <c r="A59">
        <f t="shared" si="6"/>
        <v>51</v>
      </c>
      <c r="B59" s="1">
        <f>'Parameter values '!$G$19*(A59)+'Parameter values '!$G$20*(A59)^2+('Parameter values '!$G$21)*(A59)^3</f>
        <v>7980.684</v>
      </c>
      <c r="C59" s="1">
        <f t="shared" si="7"/>
        <v>230.6840000000002</v>
      </c>
      <c r="D59" s="1">
        <f>($D$4*$B59*EXP(((-1)*(D$5))*$A59)-'Parameter values '!$G$9)</f>
        <v>58845.468743881014</v>
      </c>
      <c r="E59" s="1">
        <f t="shared" si="5"/>
        <v>33338.923663182315</v>
      </c>
      <c r="F59" s="1">
        <f t="shared" si="5"/>
        <v>18022.354156161946</v>
      </c>
      <c r="G59" s="1">
        <f t="shared" si="5"/>
        <v>8824.821884625444</v>
      </c>
      <c r="H59" s="1">
        <f t="shared" si="5"/>
        <v>3301.7444195846365</v>
      </c>
      <c r="I59" s="1">
        <f t="shared" si="5"/>
        <v>-14.839179610025894</v>
      </c>
      <c r="J59" s="1">
        <f t="shared" si="4"/>
        <v>-2006.4329676876914</v>
      </c>
      <c r="K59" s="1">
        <f t="shared" si="4"/>
        <v>-3202.3762322183034</v>
      </c>
      <c r="L59" s="1">
        <f t="shared" si="4"/>
        <v>-3920.5348750792436</v>
      </c>
      <c r="M59" s="1">
        <f t="shared" si="4"/>
        <v>-4351.785965003055</v>
      </c>
      <c r="N59" s="1">
        <f t="shared" si="4"/>
        <v>-4610.750337860276</v>
      </c>
    </row>
    <row r="60" spans="1:14" ht="12.75">
      <c r="A60">
        <f t="shared" si="6"/>
        <v>52</v>
      </c>
      <c r="B60" s="1">
        <f>'Parameter values '!$G$19*(A60)+'Parameter values '!$G$20*(A60)^2+('Parameter values '!$G$21)*(A60)^3</f>
        <v>8212.671999999999</v>
      </c>
      <c r="C60" s="1">
        <f t="shared" si="7"/>
        <v>231.98799999999846</v>
      </c>
      <c r="D60" s="1">
        <f>($D$4*$B60*EXP(((-1)*(D$5))*$A60)-'Parameter values '!$G$9)</f>
        <v>60701.37258352853</v>
      </c>
      <c r="E60" s="1">
        <f t="shared" si="5"/>
        <v>34060.81806191577</v>
      </c>
      <c r="F60" s="1">
        <f t="shared" si="5"/>
        <v>18222.458958334228</v>
      </c>
      <c r="G60" s="1">
        <f t="shared" si="5"/>
        <v>8806.229025124212</v>
      </c>
      <c r="H60" s="1">
        <f t="shared" si="5"/>
        <v>3208.0868454188476</v>
      </c>
      <c r="I60" s="1">
        <f t="shared" si="5"/>
        <v>-120.1237108746418</v>
      </c>
      <c r="J60" s="1">
        <f t="shared" si="4"/>
        <v>-2098.813274562434</v>
      </c>
      <c r="K60" s="1">
        <f t="shared" si="4"/>
        <v>-3275.1848782290053</v>
      </c>
      <c r="L60" s="1">
        <f t="shared" si="4"/>
        <v>-3974.56196865743</v>
      </c>
      <c r="M60" s="1">
        <f t="shared" si="4"/>
        <v>-4390.356019696737</v>
      </c>
      <c r="N60" s="1">
        <f t="shared" si="4"/>
        <v>-4637.554126763374</v>
      </c>
    </row>
    <row r="61" spans="1:14" ht="12.75">
      <c r="A61">
        <f t="shared" si="6"/>
        <v>53</v>
      </c>
      <c r="B61" s="1">
        <f>'Parameter values '!$G$19*(A61)+'Parameter values '!$G$20*(A61)^2+('Parameter values '!$G$21)*(A61)^3</f>
        <v>8445.867999999999</v>
      </c>
      <c r="C61" s="1">
        <f t="shared" si="7"/>
        <v>233.1959999999999</v>
      </c>
      <c r="D61" s="1">
        <f>($D$4*$B61*EXP(((-1)*(D$5))*$A61)-'Parameter values '!$G$9)</f>
        <v>62566.94041895206</v>
      </c>
      <c r="E61" s="1">
        <f t="shared" si="5"/>
        <v>34770.239024379116</v>
      </c>
      <c r="F61" s="1">
        <f t="shared" si="5"/>
        <v>18408.960335045605</v>
      </c>
      <c r="G61" s="1">
        <f t="shared" si="5"/>
        <v>8778.630388211343</v>
      </c>
      <c r="H61" s="1">
        <f t="shared" si="5"/>
        <v>3110.170321862399</v>
      </c>
      <c r="I61" s="1">
        <f t="shared" si="5"/>
        <v>-226.3134436138871</v>
      </c>
      <c r="J61" s="1">
        <f t="shared" si="4"/>
        <v>-2190.1843692243788</v>
      </c>
      <c r="K61" s="1">
        <f t="shared" si="4"/>
        <v>-3346.1285558455484</v>
      </c>
      <c r="L61" s="1">
        <f t="shared" si="4"/>
        <v>-4026.5230487615713</v>
      </c>
      <c r="M61" s="1">
        <f t="shared" si="4"/>
        <v>-4427.006628633727</v>
      </c>
      <c r="N61" s="1">
        <f t="shared" si="4"/>
        <v>-4662.733254021056</v>
      </c>
    </row>
    <row r="62" spans="1:14" ht="12.75">
      <c r="A62">
        <f t="shared" si="6"/>
        <v>54</v>
      </c>
      <c r="B62" s="1">
        <f>'Parameter values '!$G$19*(A62)+'Parameter values '!$G$20*(A62)^2+('Parameter values '!$G$21)*(A62)^3</f>
        <v>8680.176</v>
      </c>
      <c r="C62" s="1">
        <f t="shared" si="7"/>
        <v>234.3080000000009</v>
      </c>
      <c r="D62" s="1">
        <f>($D$4*$B62*EXP(((-1)*(D$5))*$A62)-'Parameter values '!$G$9)</f>
        <v>64441.404250164065</v>
      </c>
      <c r="E62" s="1">
        <f t="shared" si="5"/>
        <v>35466.85915438918</v>
      </c>
      <c r="F62" s="1">
        <f t="shared" si="5"/>
        <v>18581.991451284677</v>
      </c>
      <c r="G62" s="1">
        <f t="shared" si="5"/>
        <v>8742.364305734514</v>
      </c>
      <c r="H62" s="1">
        <f t="shared" si="5"/>
        <v>3008.3387826534818</v>
      </c>
      <c r="I62" s="1">
        <f t="shared" si="5"/>
        <v>-333.15456998983973</v>
      </c>
      <c r="J62" s="1">
        <f t="shared" si="4"/>
        <v>-2280.403981562038</v>
      </c>
      <c r="K62" s="1">
        <f t="shared" si="4"/>
        <v>-3415.1601730920174</v>
      </c>
      <c r="L62" s="1">
        <f t="shared" si="4"/>
        <v>-4076.437360576677</v>
      </c>
      <c r="M62" s="1">
        <f t="shared" si="4"/>
        <v>-4461.795485918149</v>
      </c>
      <c r="N62" s="1">
        <f t="shared" si="4"/>
        <v>-4686.362259999009</v>
      </c>
    </row>
    <row r="63" spans="1:14" ht="12.75">
      <c r="A63">
        <f t="shared" si="6"/>
        <v>55</v>
      </c>
      <c r="B63" s="1">
        <f>'Parameter values '!$G$19*(A63)+'Parameter values '!$G$20*(A63)^2+('Parameter values '!$G$21)*(A63)^3</f>
        <v>8915.5</v>
      </c>
      <c r="C63" s="1">
        <f t="shared" si="7"/>
        <v>235.32400000000052</v>
      </c>
      <c r="D63" s="1">
        <f>($D$4*$B63*EXP(((-1)*(D$5))*$A63)-'Parameter values '!$G$9)</f>
        <v>66323.99607718011</v>
      </c>
      <c r="E63" s="1">
        <f t="shared" si="5"/>
        <v>36150.36827557783</v>
      </c>
      <c r="F63" s="1">
        <f t="shared" si="5"/>
        <v>18741.697173681827</v>
      </c>
      <c r="G63" s="1">
        <f t="shared" si="5"/>
        <v>8697.767682466669</v>
      </c>
      <c r="H63" s="1">
        <f t="shared" si="5"/>
        <v>2902.924467035101</v>
      </c>
      <c r="I63" s="1">
        <f t="shared" si="5"/>
        <v>-440.4092272927892</v>
      </c>
      <c r="J63" s="1">
        <f t="shared" si="4"/>
        <v>-2369.344968273957</v>
      </c>
      <c r="K63" s="1">
        <f t="shared" si="4"/>
        <v>-3482.2440782691874</v>
      </c>
      <c r="L63" s="1">
        <f t="shared" si="4"/>
        <v>-4124.3310087535465</v>
      </c>
      <c r="M63" s="1">
        <f t="shared" si="4"/>
        <v>-4494.782941544287</v>
      </c>
      <c r="N63" s="1">
        <f t="shared" si="4"/>
        <v>-4708.515113922989</v>
      </c>
    </row>
    <row r="64" spans="1:14" ht="12.75">
      <c r="A64">
        <f t="shared" si="6"/>
        <v>56</v>
      </c>
      <c r="B64" s="1">
        <f>'Parameter values '!$G$19*(A64)+'Parameter values '!$G$20*(A64)^2+('Parameter values '!$G$21)*(A64)^3</f>
        <v>9151.744</v>
      </c>
      <c r="C64" s="1">
        <f t="shared" si="7"/>
        <v>236.2440000000006</v>
      </c>
      <c r="D64" s="1">
        <f>($D$4*$B64*EXP(((-1)*(D$5))*$A64)-'Parameter values '!$G$9)</f>
        <v>68213.94790001881</v>
      </c>
      <c r="E64" s="1">
        <f t="shared" si="5"/>
        <v>36820.47298259207</v>
      </c>
      <c r="F64" s="1">
        <f t="shared" si="5"/>
        <v>18888.23322210107</v>
      </c>
      <c r="G64" s="1">
        <f t="shared" si="5"/>
        <v>8645.175335798513</v>
      </c>
      <c r="H64" s="1">
        <f t="shared" si="5"/>
        <v>2794.2478296144054</v>
      </c>
      <c r="I64" s="1">
        <f t="shared" si="5"/>
        <v>-547.8549938402984</v>
      </c>
      <c r="J64" s="1">
        <f t="shared" si="4"/>
        <v>-2456.89441891234</v>
      </c>
      <c r="K64" s="1">
        <f t="shared" si="4"/>
        <v>-3547.355041758222</v>
      </c>
      <c r="L64" s="1">
        <f t="shared" si="4"/>
        <v>-4170.236033298013</v>
      </c>
      <c r="M64" s="1">
        <f t="shared" si="4"/>
        <v>-4526.031301364679</v>
      </c>
      <c r="N64" s="1">
        <f t="shared" si="4"/>
        <v>-4729.264783358877</v>
      </c>
    </row>
    <row r="65" spans="1:14" ht="12.75">
      <c r="A65">
        <f t="shared" si="6"/>
        <v>57</v>
      </c>
      <c r="B65" s="1">
        <f>'Parameter values '!$G$19*(A65)+'Parameter values '!$G$20*(A65)^2+('Parameter values '!$G$21)*(A65)^3</f>
        <v>9388.812</v>
      </c>
      <c r="C65" s="1">
        <f t="shared" si="7"/>
        <v>237.0679999999993</v>
      </c>
      <c r="D65" s="1">
        <f>($D$4*$B65*EXP(((-1)*(D$5))*$A65)-'Parameter values '!$G$9)</f>
        <v>70110.49171870184</v>
      </c>
      <c r="E65" s="1">
        <f t="shared" si="5"/>
        <v>37476.89620133983</v>
      </c>
      <c r="F65" s="1">
        <f t="shared" si="5"/>
        <v>19021.765358857403</v>
      </c>
      <c r="G65" s="1">
        <f t="shared" si="5"/>
        <v>8584.91939290518</v>
      </c>
      <c r="H65" s="1">
        <f t="shared" si="5"/>
        <v>2682.617499370548</v>
      </c>
      <c r="I65" s="1">
        <f t="shared" si="5"/>
        <v>-655.2843683077299</v>
      </c>
      <c r="J65" s="1">
        <f t="shared" si="4"/>
        <v>-2542.9527863624917</v>
      </c>
      <c r="K65" s="1">
        <f t="shared" si="4"/>
        <v>-3610.4772966021733</v>
      </c>
      <c r="L65" s="1">
        <f t="shared" si="4"/>
        <v>-4214.189563577977</v>
      </c>
      <c r="M65" s="1">
        <f t="shared" si="4"/>
        <v>-4555.604208207761</v>
      </c>
      <c r="N65" s="1">
        <f t="shared" si="4"/>
        <v>-4748.682874890465</v>
      </c>
    </row>
    <row r="66" spans="1:14" ht="12.75">
      <c r="A66">
        <f t="shared" si="6"/>
        <v>58</v>
      </c>
      <c r="B66" s="1">
        <f>'Parameter values '!$G$19*(A66)+'Parameter values '!$G$20*(A66)^2+('Parameter values '!$G$21)*(A66)^3</f>
        <v>9626.608</v>
      </c>
      <c r="C66" s="1">
        <f t="shared" si="7"/>
        <v>237.79600000000028</v>
      </c>
      <c r="D66" s="1">
        <f>($D$4*$B66*EXP(((-1)*(D$5))*$A66)-'Parameter values '!$G$9)</f>
        <v>72012.85953325401</v>
      </c>
      <c r="E66" s="1">
        <f t="shared" si="5"/>
        <v>38119.37675812346</v>
      </c>
      <c r="F66" s="1">
        <f t="shared" si="5"/>
        <v>19142.468614191483</v>
      </c>
      <c r="G66" s="1">
        <f t="shared" si="5"/>
        <v>8517.328741942296</v>
      </c>
      <c r="H66" s="1">
        <f t="shared" si="5"/>
        <v>2568.330282941053</v>
      </c>
      <c r="I66" s="1">
        <f t="shared" si="5"/>
        <v>-762.5042369538387</v>
      </c>
      <c r="J66" s="1">
        <f t="shared" si="4"/>
        <v>-2627.4330439426417</v>
      </c>
      <c r="K66" s="1">
        <f t="shared" si="4"/>
        <v>-3671.6036367364377</v>
      </c>
      <c r="L66" s="1">
        <f t="shared" si="4"/>
        <v>-4256.23304605731</v>
      </c>
      <c r="M66" s="1">
        <f t="shared" si="4"/>
        <v>-4583.566097382163</v>
      </c>
      <c r="N66" s="1">
        <f t="shared" si="4"/>
        <v>-4766.839338141818</v>
      </c>
    </row>
    <row r="67" spans="1:14" ht="12.75">
      <c r="A67">
        <f t="shared" si="6"/>
        <v>59</v>
      </c>
      <c r="B67" s="1">
        <f>'Parameter values '!$G$19*(A67)+'Parameter values '!$G$20*(A67)^2+('Parameter values '!$G$21)*(A67)^3</f>
        <v>9865.036</v>
      </c>
      <c r="C67" s="1">
        <f t="shared" si="7"/>
        <v>238.42799999999988</v>
      </c>
      <c r="D67" s="1">
        <f>($D$4*$B67*EXP(((-1)*(D$5))*$A67)-'Parameter values '!$G$9)</f>
        <v>73920.28334370315</v>
      </c>
      <c r="E67" s="1">
        <f t="shared" si="5"/>
        <v>38747.6689575053</v>
      </c>
      <c r="F67" s="1">
        <f t="shared" si="5"/>
        <v>19250.526546677997</v>
      </c>
      <c r="G67" s="1">
        <f t="shared" si="5"/>
        <v>8442.728534002094</v>
      </c>
      <c r="H67" s="1">
        <f t="shared" si="5"/>
        <v>2451.6712076764616</v>
      </c>
      <c r="I67" s="1">
        <f t="shared" si="5"/>
        <v>-869.3353327144032</v>
      </c>
      <c r="J67" s="1">
        <f t="shared" si="5"/>
        <v>-2710.2598708348087</v>
      </c>
      <c r="K67" s="1">
        <f t="shared" si="5"/>
        <v>-3730.7345714522207</v>
      </c>
      <c r="L67" s="1">
        <f t="shared" si="5"/>
        <v>-4296.411541385729</v>
      </c>
      <c r="M67" s="1">
        <f t="shared" si="5"/>
        <v>-4609.981720165813</v>
      </c>
      <c r="N67" s="1">
        <f t="shared" si="5"/>
        <v>-4783.8022259426925</v>
      </c>
    </row>
    <row r="68" spans="1:14" ht="12.75">
      <c r="A68">
        <f t="shared" si="6"/>
        <v>60</v>
      </c>
      <c r="B68" s="1">
        <f>'Parameter values '!$G$19*(A68)+'Parameter values '!$G$20*(A68)^2+('Parameter values '!$G$21)*(A68)^3</f>
        <v>10104</v>
      </c>
      <c r="C68" s="1">
        <f t="shared" si="7"/>
        <v>238.96399999999994</v>
      </c>
      <c r="D68" s="1">
        <f>($D$4*$B68*EXP(((-1)*(D$5))*$A68)-'Parameter values '!$G$9)</f>
        <v>75831.99515008014</v>
      </c>
      <c r="E68" s="1">
        <f aca="true" t="shared" si="8" ref="E68:N93">($D$4*$B68*EXP(((-1)*(E$5))*$A68)-$F$4)</f>
        <v>39361.54216875234</v>
      </c>
      <c r="F68" s="1">
        <f t="shared" si="8"/>
        <v>19346.130537287125</v>
      </c>
      <c r="G68" s="1">
        <f t="shared" si="8"/>
        <v>8361.439732727285</v>
      </c>
      <c r="H68" s="1">
        <f t="shared" si="8"/>
        <v>2332.913600289792</v>
      </c>
      <c r="I68" s="1">
        <f t="shared" si="8"/>
        <v>-975.6116896888216</v>
      </c>
      <c r="J68" s="1">
        <f t="shared" si="8"/>
        <v>-2791.368867140447</v>
      </c>
      <c r="K68" s="1">
        <f t="shared" si="8"/>
        <v>-3787.877534447146</v>
      </c>
      <c r="L68" s="1">
        <f t="shared" si="8"/>
        <v>-4334.7730865336125</v>
      </c>
      <c r="M68" s="1">
        <f t="shared" si="8"/>
        <v>-4634.915729246733</v>
      </c>
      <c r="N68" s="1">
        <f t="shared" si="8"/>
        <v>-4799.637504055705</v>
      </c>
    </row>
    <row r="69" spans="1:14" ht="12.75">
      <c r="A69">
        <f t="shared" si="6"/>
        <v>61</v>
      </c>
      <c r="B69" s="1">
        <f>'Parameter values '!$G$19*(A69)+'Parameter values '!$G$20*(A69)^2+('Parameter values '!$G$21)*(A69)^3</f>
        <v>10343.404</v>
      </c>
      <c r="C69" s="1">
        <f t="shared" si="7"/>
        <v>239.40400000000045</v>
      </c>
      <c r="D69" s="1">
        <f>($D$4*$B69*EXP(((-1)*(D$5))*$A69)-'Parameter values '!$G$9)</f>
        <v>77747.226952419</v>
      </c>
      <c r="E69" s="1">
        <f t="shared" si="8"/>
        <v>39960.78042070926</v>
      </c>
      <c r="F69" s="1">
        <f t="shared" si="8"/>
        <v>19429.479115860133</v>
      </c>
      <c r="G69" s="1">
        <f t="shared" si="8"/>
        <v>8273.778708639948</v>
      </c>
      <c r="H69" s="1">
        <f t="shared" si="8"/>
        <v>2212.3191972421064</v>
      </c>
      <c r="I69" s="1">
        <f t="shared" si="8"/>
        <v>-1081.1800961358044</v>
      </c>
      <c r="J69" s="1">
        <f t="shared" si="8"/>
        <v>-2870.70579948894</v>
      </c>
      <c r="K69" s="1">
        <f t="shared" si="8"/>
        <v>-3843.0461456370244</v>
      </c>
      <c r="L69" s="1">
        <f t="shared" si="8"/>
        <v>-4371.368117752785</v>
      </c>
      <c r="M69" s="1">
        <f t="shared" si="8"/>
        <v>-4658.432320453037</v>
      </c>
      <c r="N69" s="1">
        <f t="shared" si="8"/>
        <v>-4814.408904470398</v>
      </c>
    </row>
    <row r="70" spans="1:14" ht="12.75">
      <c r="A70">
        <f t="shared" si="6"/>
        <v>62</v>
      </c>
      <c r="B70" s="1">
        <f>'Parameter values '!$G$19*(A70)+'Parameter values '!$G$20*(A70)^2+('Parameter values '!$G$21)*(A70)^3</f>
        <v>10583.152</v>
      </c>
      <c r="C70" s="1">
        <f t="shared" si="7"/>
        <v>239.7479999999996</v>
      </c>
      <c r="D70" s="1">
        <f>($D$4*$B70*EXP(((-1)*(D$5))*$A70)-'Parameter values '!$G$9)</f>
        <v>79665.21075075677</v>
      </c>
      <c r="E70" s="1">
        <f t="shared" si="8"/>
        <v>40545.18200495163</v>
      </c>
      <c r="F70" s="1">
        <f t="shared" si="8"/>
        <v>19500.777318800796</v>
      </c>
      <c r="G70" s="1">
        <f t="shared" si="8"/>
        <v>8180.056875394654</v>
      </c>
      <c r="H70" s="1">
        <f t="shared" si="8"/>
        <v>2090.138283299999</v>
      </c>
      <c r="I70" s="1">
        <f t="shared" si="8"/>
        <v>-1185.8995487217117</v>
      </c>
      <c r="J70" s="1">
        <f t="shared" si="8"/>
        <v>-2948.2258778075065</v>
      </c>
      <c r="K70" s="1">
        <f t="shared" si="8"/>
        <v>-3896.2595237658534</v>
      </c>
      <c r="L70" s="1">
        <f t="shared" si="8"/>
        <v>-4406.248950261743</v>
      </c>
      <c r="M70" s="1">
        <f t="shared" si="8"/>
        <v>-4680.594925477306</v>
      </c>
      <c r="N70" s="1">
        <f t="shared" si="8"/>
        <v>-4828.177816821004</v>
      </c>
    </row>
    <row r="71" spans="1:14" ht="12.75">
      <c r="A71">
        <f t="shared" si="6"/>
        <v>63</v>
      </c>
      <c r="B71" s="1">
        <f>'Parameter values '!$G$19*(A71)+'Parameter values '!$G$20*(A71)^2+('Parameter values '!$G$21)*(A71)^3</f>
        <v>10823.148</v>
      </c>
      <c r="C71" s="1">
        <f t="shared" si="7"/>
        <v>239.99599999999919</v>
      </c>
      <c r="D71" s="1">
        <f>($D$4*$B71*EXP(((-1)*(D$5))*$A71)-'Parameter values '!$G$9)</f>
        <v>81585.17854513357</v>
      </c>
      <c r="E71" s="1">
        <f t="shared" si="8"/>
        <v>41114.559087073576</v>
      </c>
      <c r="F71" s="1">
        <f t="shared" si="8"/>
        <v>19560.236076823494</v>
      </c>
      <c r="G71" s="1">
        <f t="shared" si="8"/>
        <v>8080.580365309996</v>
      </c>
      <c r="H71" s="1">
        <f t="shared" si="8"/>
        <v>1966.609854975908</v>
      </c>
      <c r="I71" s="1">
        <f t="shared" si="8"/>
        <v>-1289.6407104259838</v>
      </c>
      <c r="J71" s="1">
        <f t="shared" si="8"/>
        <v>-3023.893063583102</v>
      </c>
      <c r="K71" s="1">
        <f t="shared" si="8"/>
        <v>-3947.5416477515028</v>
      </c>
      <c r="L71" s="1">
        <f t="shared" si="8"/>
        <v>-4439.469310691222</v>
      </c>
      <c r="M71" s="1">
        <f t="shared" si="8"/>
        <v>-4701.4659506614</v>
      </c>
      <c r="N71" s="1">
        <f t="shared" si="8"/>
        <v>-4841.003213000873</v>
      </c>
    </row>
    <row r="72" spans="1:14" ht="12.75">
      <c r="A72">
        <f t="shared" si="6"/>
        <v>64</v>
      </c>
      <c r="B72" s="1">
        <f>'Parameter values '!$G$19*(A72)+'Parameter values '!$G$20*(A72)^2+('Parameter values '!$G$21)*(A72)^3</f>
        <v>11063.296</v>
      </c>
      <c r="C72" s="1">
        <f t="shared" si="7"/>
        <v>240.14800000000105</v>
      </c>
      <c r="D72" s="1">
        <f>($D$4*$B72*EXP(((-1)*(D$5))*$A72)-'Parameter values '!$G$9)</f>
        <v>83506.36233559262</v>
      </c>
      <c r="E72" s="1">
        <f t="shared" si="8"/>
        <v>41668.7373259661</v>
      </c>
      <c r="F72" s="1">
        <f t="shared" si="8"/>
        <v>19608.07163163697</v>
      </c>
      <c r="G72" s="1">
        <f t="shared" si="8"/>
        <v>7975.649741670835</v>
      </c>
      <c r="H72" s="1">
        <f t="shared" si="8"/>
        <v>1841.96180581917</v>
      </c>
      <c r="I72" s="1">
        <f t="shared" si="8"/>
        <v>-1392.285374199656</v>
      </c>
      <c r="J72" s="1">
        <f t="shared" si="8"/>
        <v>-3097.6794097061766</v>
      </c>
      <c r="K72" s="1">
        <f t="shared" si="8"/>
        <v>-3996.9207646369673</v>
      </c>
      <c r="L72" s="1">
        <f t="shared" si="8"/>
        <v>-4471.083918478179</v>
      </c>
      <c r="M72" s="1">
        <f t="shared" si="8"/>
        <v>-4721.106557259008</v>
      </c>
      <c r="N72" s="1">
        <f t="shared" si="8"/>
        <v>-4852.9416005273915</v>
      </c>
    </row>
    <row r="73" spans="1:14" ht="12.75">
      <c r="A73">
        <f aca="true" t="shared" si="9" ref="A73:A104">A72+1</f>
        <v>65</v>
      </c>
      <c r="B73" s="1">
        <f>'Parameter values '!$G$19*(A73)+'Parameter values '!$G$20*(A73)^2+('Parameter values '!$G$21)*(A73)^3</f>
        <v>11303.5</v>
      </c>
      <c r="C73" s="1">
        <f aca="true" t="shared" si="10" ref="C73:C104">B73-B72</f>
        <v>240.20399999999972</v>
      </c>
      <c r="D73" s="1">
        <f>($D$4*$B73*EXP(((-1)*(D$5))*$A73)-'Parameter values '!$G$9)</f>
        <v>85427.99412218019</v>
      </c>
      <c r="E73" s="1">
        <f t="shared" si="8"/>
        <v>42207.55550094516</v>
      </c>
      <c r="F73" s="1">
        <f t="shared" si="8"/>
        <v>19644.50498047969</v>
      </c>
      <c r="G73" s="1">
        <f t="shared" si="8"/>
        <v>7865.559745425251</v>
      </c>
      <c r="H73" s="1">
        <f t="shared" si="8"/>
        <v>1716.411130765784</v>
      </c>
      <c r="I73" s="1">
        <f t="shared" si="8"/>
        <v>-1493.7259341930421</v>
      </c>
      <c r="J73" s="1">
        <f t="shared" si="8"/>
        <v>-3169.5644317788006</v>
      </c>
      <c r="K73" s="1">
        <f t="shared" si="8"/>
        <v>-4044.4288419769728</v>
      </c>
      <c r="L73" s="1">
        <f t="shared" si="8"/>
        <v>-4501.148112559445</v>
      </c>
      <c r="M73" s="1">
        <f t="shared" si="8"/>
        <v>-4739.576478932397</v>
      </c>
      <c r="N73" s="1">
        <f t="shared" si="8"/>
        <v>-4864.047000657424</v>
      </c>
    </row>
    <row r="74" spans="1:14" ht="12.75">
      <c r="A74">
        <f t="shared" si="9"/>
        <v>66</v>
      </c>
      <c r="B74" s="1">
        <f>'Parameter values '!$G$19*(A74)+'Parameter values '!$G$20*(A74)^2+('Parameter values '!$G$21)*(A74)^3</f>
        <v>11543.664</v>
      </c>
      <c r="C74" s="1">
        <f t="shared" si="10"/>
        <v>240.16400000000067</v>
      </c>
      <c r="D74" s="1">
        <f>($D$4*$B74*EXP(((-1)*(D$5))*$A74)-'Parameter values '!$G$9)</f>
        <v>87349.30590494562</v>
      </c>
      <c r="E74" s="1">
        <f t="shared" si="8"/>
        <v>42730.865146590295</v>
      </c>
      <c r="F74" s="1">
        <f t="shared" si="8"/>
        <v>19669.761347458527</v>
      </c>
      <c r="G74" s="1">
        <f t="shared" si="8"/>
        <v>7750.599074025684</v>
      </c>
      <c r="H74" s="1">
        <f t="shared" si="8"/>
        <v>1590.1641469787974</v>
      </c>
      <c r="I74" s="1">
        <f t="shared" si="8"/>
        <v>-1593.8648661146585</v>
      </c>
      <c r="J74" s="1">
        <f t="shared" si="8"/>
        <v>-3239.534510592298</v>
      </c>
      <c r="K74" s="1">
        <f t="shared" si="8"/>
        <v>-4090.101062473047</v>
      </c>
      <c r="L74" s="1">
        <f t="shared" si="8"/>
        <v>-4529.717519886615</v>
      </c>
      <c r="M74" s="1">
        <f t="shared" si="8"/>
        <v>-4756.933872565331</v>
      </c>
      <c r="N74" s="1">
        <f t="shared" si="8"/>
        <v>-4874.370947665662</v>
      </c>
    </row>
    <row r="75" spans="1:14" ht="12.75">
      <c r="A75">
        <f t="shared" si="9"/>
        <v>67</v>
      </c>
      <c r="B75" s="1">
        <f>'Parameter values '!$G$19*(A75)+'Parameter values '!$G$20*(A75)^2+('Parameter values '!$G$21)*(A75)^3</f>
        <v>11783.692000000001</v>
      </c>
      <c r="C75" s="1">
        <f t="shared" si="10"/>
        <v>240.02800000000025</v>
      </c>
      <c r="D75" s="1">
        <f>($D$4*$B75*EXP(((-1)*(D$5))*$A75)-'Parameter values '!$G$9)</f>
        <v>89269.5296839413</v>
      </c>
      <c r="E75" s="1">
        <f t="shared" si="8"/>
        <v>43238.53019515727</v>
      </c>
      <c r="F75" s="1">
        <f t="shared" si="8"/>
        <v>19684.069680677112</v>
      </c>
      <c r="G75" s="1">
        <f t="shared" si="8"/>
        <v>7631.0501902832</v>
      </c>
      <c r="H75" s="1">
        <f t="shared" si="8"/>
        <v>1463.4167288202516</v>
      </c>
      <c r="I75" s="1">
        <f t="shared" si="8"/>
        <v>-1692.6142180536422</v>
      </c>
      <c r="J75" s="1">
        <f t="shared" si="8"/>
        <v>-3307.5823253287963</v>
      </c>
      <c r="K75" s="1">
        <f t="shared" si="8"/>
        <v>-4133.975358673192</v>
      </c>
      <c r="L75" s="1">
        <f t="shared" si="8"/>
        <v>-4556.8477624585585</v>
      </c>
      <c r="M75" s="1">
        <f t="shared" si="8"/>
        <v>-4773.235198784745</v>
      </c>
      <c r="N75" s="1">
        <f t="shared" si="8"/>
        <v>-4883.962506078094</v>
      </c>
    </row>
    <row r="76" spans="1:14" ht="12.75">
      <c r="A76">
        <f t="shared" si="9"/>
        <v>68</v>
      </c>
      <c r="B76" s="1">
        <f>'Parameter values '!$G$19*(A76)+'Parameter values '!$G$20*(A76)^2+('Parameter values '!$G$21)*(A76)^3</f>
        <v>12023.488000000001</v>
      </c>
      <c r="C76" s="1">
        <f t="shared" si="10"/>
        <v>239.79600000000028</v>
      </c>
      <c r="D76" s="1">
        <f>($D$4*$B76*EXP(((-1)*(D$5))*$A76)-'Parameter values '!$G$9)</f>
        <v>91187.89745922276</v>
      </c>
      <c r="E76" s="1">
        <f t="shared" si="8"/>
        <v>43730.42662643007</v>
      </c>
      <c r="F76" s="4">
        <f t="shared" si="8"/>
        <v>19687.66217417405</v>
      </c>
      <c r="G76" s="1">
        <f t="shared" si="8"/>
        <v>7507.189159217787</v>
      </c>
      <c r="H76" s="1">
        <f t="shared" si="8"/>
        <v>1336.3545547904223</v>
      </c>
      <c r="I76" s="1">
        <f t="shared" si="8"/>
        <v>-1789.8951128900721</v>
      </c>
      <c r="J76" s="1">
        <f t="shared" si="8"/>
        <v>-3373.706316914287</v>
      </c>
      <c r="K76" s="1">
        <f t="shared" si="8"/>
        <v>-4176.091985571959</v>
      </c>
      <c r="L76" s="1">
        <f t="shared" si="8"/>
        <v>-4582.594199744561</v>
      </c>
      <c r="M76" s="1">
        <f t="shared" si="8"/>
        <v>-4788.535128878638</v>
      </c>
      <c r="N76" s="1">
        <f t="shared" si="8"/>
        <v>-4892.868303001518</v>
      </c>
    </row>
    <row r="77" spans="1:14" ht="12.75">
      <c r="A77">
        <f t="shared" si="9"/>
        <v>69</v>
      </c>
      <c r="B77" s="1">
        <f>'Parameter values '!$G$19*(A77)+'Parameter values '!$G$20*(A77)^2+('Parameter values '!$G$21)*(A77)^3</f>
        <v>12262.955999999998</v>
      </c>
      <c r="C77" s="1">
        <f t="shared" si="10"/>
        <v>239.46799999999712</v>
      </c>
      <c r="D77" s="1">
        <f>($D$4*$B77*EXP(((-1)*(D$5))*$A77)-'Parameter values '!$G$9)</f>
        <v>93103.64123084852</v>
      </c>
      <c r="E77" s="1">
        <f t="shared" si="8"/>
        <v>44206.442124879984</v>
      </c>
      <c r="F77" s="1">
        <f t="shared" si="8"/>
        <v>19680.773813723667</v>
      </c>
      <c r="G77" s="1">
        <f t="shared" si="8"/>
        <v>7379.285510995962</v>
      </c>
      <c r="H77" s="1">
        <f t="shared" si="8"/>
        <v>1209.1533644517285</v>
      </c>
      <c r="I77" s="1">
        <f t="shared" si="8"/>
        <v>-1885.6372632300286</v>
      </c>
      <c r="J77" s="1">
        <f t="shared" si="8"/>
        <v>-3437.910180845114</v>
      </c>
      <c r="K77" s="1">
        <f t="shared" si="8"/>
        <v>-4216.493128980187</v>
      </c>
      <c r="L77" s="1">
        <f t="shared" si="8"/>
        <v>-4607.011703547638</v>
      </c>
      <c r="M77" s="1">
        <f t="shared" si="8"/>
        <v>-4802.886475076458</v>
      </c>
      <c r="N77" s="1">
        <f t="shared" si="8"/>
        <v>-4901.132573009096</v>
      </c>
    </row>
    <row r="78" spans="1:14" ht="12.75">
      <c r="A78">
        <f t="shared" si="9"/>
        <v>70</v>
      </c>
      <c r="B78" s="1">
        <f>'Parameter values '!$G$19*(A78)+'Parameter values '!$G$20*(A78)^2+('Parameter values '!$G$21)*(A78)^3</f>
        <v>12502</v>
      </c>
      <c r="C78" s="1">
        <f t="shared" si="10"/>
        <v>239.0440000000017</v>
      </c>
      <c r="D78" s="1">
        <f>($D$4*$B78*EXP(((-1)*(D$5))*$A78)-'Parameter values '!$G$9)</f>
        <v>95015.99299888025</v>
      </c>
      <c r="E78" s="1">
        <f t="shared" si="8"/>
        <v>44666.47574400161</v>
      </c>
      <c r="F78" s="1">
        <f t="shared" si="8"/>
        <v>19663.64194558371</v>
      </c>
      <c r="G78" s="1">
        <f t="shared" si="8"/>
        <v>7247.602128150238</v>
      </c>
      <c r="H78" s="1">
        <f t="shared" si="8"/>
        <v>1081.9792235237983</v>
      </c>
      <c r="I78" s="1">
        <f t="shared" si="8"/>
        <v>-1979.778499633393</v>
      </c>
      <c r="J78" s="1">
        <f t="shared" si="8"/>
        <v>-3500.202388723102</v>
      </c>
      <c r="K78" s="1">
        <f t="shared" si="8"/>
        <v>-4255.222547578432</v>
      </c>
      <c r="L78" s="1">
        <f t="shared" si="8"/>
        <v>-4630.154462532243</v>
      </c>
      <c r="M78" s="1">
        <f t="shared" si="8"/>
        <v>-4816.340141420676</v>
      </c>
      <c r="N78" s="1">
        <f t="shared" si="8"/>
        <v>-4908.7972133330995</v>
      </c>
    </row>
    <row r="79" spans="1:14" ht="12.75">
      <c r="A79">
        <f t="shared" si="9"/>
        <v>71</v>
      </c>
      <c r="B79" s="1">
        <f>'Parameter values '!$G$19*(A79)+'Parameter values '!$G$20*(A79)^2+('Parameter values '!$G$21)*(A79)^3</f>
        <v>12740.523999999998</v>
      </c>
      <c r="C79" s="1">
        <f t="shared" si="10"/>
        <v>238.5239999999976</v>
      </c>
      <c r="D79" s="1">
        <f>($D$4*$B79*EXP(((-1)*(D$5))*$A79)-'Parameter values '!$G$9)</f>
        <v>96924.18476338261</v>
      </c>
      <c r="E79" s="1">
        <f t="shared" si="8"/>
        <v>45110.43757769731</v>
      </c>
      <c r="F79" s="1">
        <f t="shared" si="8"/>
        <v>19636.505867304782</v>
      </c>
      <c r="G79" s="1">
        <f t="shared" si="8"/>
        <v>7112.395155373419</v>
      </c>
      <c r="H79" s="1">
        <f t="shared" si="8"/>
        <v>954.9887954936466</v>
      </c>
      <c r="I79" s="1">
        <f t="shared" si="8"/>
        <v>-2072.264312750488</v>
      </c>
      <c r="J79" s="1">
        <f t="shared" si="8"/>
        <v>-3560.595737664386</v>
      </c>
      <c r="K79" s="1">
        <f t="shared" si="8"/>
        <v>-4292.325246622115</v>
      </c>
      <c r="L79" s="1">
        <f t="shared" si="8"/>
        <v>-4652.075813812143</v>
      </c>
      <c r="M79" s="1">
        <f t="shared" si="8"/>
        <v>-4828.945092704412</v>
      </c>
      <c r="N79" s="1">
        <f t="shared" si="8"/>
        <v>-4915.901847380901</v>
      </c>
    </row>
    <row r="80" spans="1:14" ht="12.75">
      <c r="A80">
        <f t="shared" si="9"/>
        <v>72</v>
      </c>
      <c r="B80" s="1">
        <f>'Parameter values '!$G$19*(A80)+'Parameter values '!$G$20*(A80)^2+('Parameter values '!$G$21)*(A80)^3</f>
        <v>12978.432</v>
      </c>
      <c r="C80" s="1">
        <f t="shared" si="10"/>
        <v>237.90800000000309</v>
      </c>
      <c r="D80" s="1">
        <f>($D$4*$B80*EXP(((-1)*(D$5))*$A80)-'Parameter values '!$G$9)</f>
        <v>98827.44852442344</v>
      </c>
      <c r="E80" s="1">
        <f t="shared" si="8"/>
        <v>45538.2484385847</v>
      </c>
      <c r="F80" s="1">
        <f t="shared" si="8"/>
        <v>19599.606439746618</v>
      </c>
      <c r="G80" s="1">
        <f t="shared" si="8"/>
        <v>6973.913930274111</v>
      </c>
      <c r="H80" s="1">
        <f t="shared" si="8"/>
        <v>828.3296182314552</v>
      </c>
      <c r="I80" s="1">
        <f t="shared" si="8"/>
        <v>-2163.0474098475192</v>
      </c>
      <c r="J80" s="1">
        <f t="shared" si="8"/>
        <v>-3619.1069266917957</v>
      </c>
      <c r="K80" s="1">
        <f t="shared" si="8"/>
        <v>-4327.847181327734</v>
      </c>
      <c r="L80" s="1">
        <f t="shared" si="8"/>
        <v>-4672.82809916142</v>
      </c>
      <c r="M80" s="1">
        <f t="shared" si="8"/>
        <v>-4840.748339180109</v>
      </c>
      <c r="N80" s="1">
        <f t="shared" si="8"/>
        <v>-4922.483894830546</v>
      </c>
    </row>
    <row r="81" spans="1:14" ht="12.75">
      <c r="A81">
        <f t="shared" si="9"/>
        <v>73</v>
      </c>
      <c r="B81" s="1">
        <f>'Parameter values '!$G$19*(A81)+'Parameter values '!$G$20*(A81)^2+('Parameter values '!$G$21)*(A81)^3</f>
        <v>13215.628</v>
      </c>
      <c r="C81" s="1">
        <f t="shared" si="10"/>
        <v>237.1959999999999</v>
      </c>
      <c r="D81" s="1">
        <f>($D$4*$B81*EXP(((-1)*(D$5))*$A81)-'Parameter values '!$G$9)</f>
        <v>100725.01628207353</v>
      </c>
      <c r="E81" s="1">
        <f t="shared" si="8"/>
        <v>45949.83954310242</v>
      </c>
      <c r="F81" s="1">
        <f t="shared" si="8"/>
        <v>19553.185719474346</v>
      </c>
      <c r="G81" s="1">
        <f t="shared" si="8"/>
        <v>6832.4009335690625</v>
      </c>
      <c r="H81" s="1">
        <f t="shared" si="8"/>
        <v>702.1403842386353</v>
      </c>
      <c r="I81" s="1">
        <f t="shared" si="8"/>
        <v>-2252.0872860790014</v>
      </c>
      <c r="J81" s="1">
        <f t="shared" si="8"/>
        <v>-3675.7561591783037</v>
      </c>
      <c r="K81" s="1">
        <f t="shared" si="8"/>
        <v>-4361.834988036446</v>
      </c>
      <c r="L81" s="1">
        <f t="shared" si="8"/>
        <v>-4692.462543573742</v>
      </c>
      <c r="M81" s="1">
        <f t="shared" si="8"/>
        <v>-4851.7949349587125</v>
      </c>
      <c r="N81" s="1">
        <f t="shared" si="8"/>
        <v>-4928.578646779701</v>
      </c>
    </row>
    <row r="82" spans="1:14" ht="12.75">
      <c r="A82">
        <f t="shared" si="9"/>
        <v>74</v>
      </c>
      <c r="B82" s="1">
        <f>'Parameter values '!$G$19*(A82)+'Parameter values '!$G$20*(A82)^2+('Parameter values '!$G$21)*(A82)^3</f>
        <v>13452.016000000003</v>
      </c>
      <c r="C82" s="1">
        <f t="shared" si="10"/>
        <v>236.38800000000265</v>
      </c>
      <c r="D82" s="1">
        <f>($D$4*$B82*EXP(((-1)*(D$5))*$A82)-'Parameter values '!$G$9)</f>
        <v>102616.12003640685</v>
      </c>
      <c r="E82" s="1">
        <f t="shared" si="8"/>
        <v>46345.15220329283</v>
      </c>
      <c r="F82" s="1">
        <f t="shared" si="8"/>
        <v>19497.48661073651</v>
      </c>
      <c r="G82" s="1">
        <f t="shared" si="8"/>
        <v>6688.091757272614</v>
      </c>
      <c r="H82" s="1">
        <f t="shared" si="8"/>
        <v>576.5512232814626</v>
      </c>
      <c r="I82" s="1">
        <f t="shared" si="8"/>
        <v>-2339.3498107565674</v>
      </c>
      <c r="J82" s="1">
        <f t="shared" si="8"/>
        <v>-3730.5667703782838</v>
      </c>
      <c r="K82" s="1">
        <f t="shared" si="8"/>
        <v>-4394.335741322671</v>
      </c>
      <c r="L82" s="1">
        <f t="shared" si="8"/>
        <v>-4711.029154051315</v>
      </c>
      <c r="M82" s="1">
        <f t="shared" si="8"/>
        <v>-4862.127988217997</v>
      </c>
      <c r="N82" s="1">
        <f t="shared" si="8"/>
        <v>-4934.219344617926</v>
      </c>
    </row>
    <row r="83" spans="1:14" ht="12.75">
      <c r="A83">
        <f t="shared" si="9"/>
        <v>75</v>
      </c>
      <c r="B83" s="1">
        <f>'Parameter values '!$G$19*(A83)+'Parameter values '!$G$20*(A83)^2+('Parameter values '!$G$21)*(A83)^3</f>
        <v>13687.5</v>
      </c>
      <c r="C83" s="1">
        <f t="shared" si="10"/>
        <v>235.48399999999674</v>
      </c>
      <c r="D83" s="1">
        <f>($D$4*$B83*EXP(((-1)*(D$5))*$A83)-'Parameter values '!$G$9)</f>
        <v>104499.9917875003</v>
      </c>
      <c r="E83" s="1">
        <f t="shared" si="8"/>
        <v>46724.13752514111</v>
      </c>
      <c r="F83" s="1">
        <f t="shared" si="8"/>
        <v>19432.752536253065</v>
      </c>
      <c r="G83" s="1">
        <f t="shared" si="8"/>
        <v>6541.215089524145</v>
      </c>
      <c r="H83" s="1">
        <f t="shared" si="8"/>
        <v>451.6839862811021</v>
      </c>
      <c r="I83" s="1">
        <f t="shared" si="8"/>
        <v>-2424.8068287670026</v>
      </c>
      <c r="J83" s="1">
        <f t="shared" si="8"/>
        <v>-3783.5648790624673</v>
      </c>
      <c r="K83" s="1">
        <f t="shared" si="8"/>
        <v>-4425.396735289639</v>
      </c>
      <c r="L83" s="1">
        <f t="shared" si="8"/>
        <v>-4728.576636655033</v>
      </c>
      <c r="M83" s="1">
        <f t="shared" si="8"/>
        <v>-4871.788681523366</v>
      </c>
      <c r="N83" s="1">
        <f t="shared" si="8"/>
        <v>-4939.437261468812</v>
      </c>
    </row>
    <row r="84" spans="1:14" ht="12.75">
      <c r="A84">
        <f t="shared" si="9"/>
        <v>76</v>
      </c>
      <c r="B84" s="1">
        <f>'Parameter values '!$G$19*(A84)+'Parameter values '!$G$20*(A84)^2+('Parameter values '!$G$21)*(A84)^3</f>
        <v>13921.984000000002</v>
      </c>
      <c r="C84" s="1">
        <f t="shared" si="10"/>
        <v>234.4840000000022</v>
      </c>
      <c r="D84" s="1">
        <f>($D$4*$B84*EXP(((-1)*(D$5))*$A84)-'Parameter values '!$G$9)</f>
        <v>106375.86353543407</v>
      </c>
      <c r="E84" s="1">
        <f t="shared" si="8"/>
        <v>47086.756113353</v>
      </c>
      <c r="F84" s="1">
        <f t="shared" si="8"/>
        <v>19359.227126068345</v>
      </c>
      <c r="G84" s="1">
        <f t="shared" si="8"/>
        <v>6391.992714771244</v>
      </c>
      <c r="H84" s="1">
        <f t="shared" si="8"/>
        <v>327.6525294399835</v>
      </c>
      <c r="I84" s="1">
        <f t="shared" si="8"/>
        <v>-2508.435777206498</v>
      </c>
      <c r="J84" s="1">
        <f t="shared" si="8"/>
        <v>-3834.7790622604407</v>
      </c>
      <c r="K84" s="1">
        <f t="shared" si="8"/>
        <v>-4455.065287370205</v>
      </c>
      <c r="L84" s="1">
        <f t="shared" si="8"/>
        <v>-4745.152329990752</v>
      </c>
      <c r="M84" s="1">
        <f t="shared" si="8"/>
        <v>-4880.816300734975</v>
      </c>
      <c r="N84" s="1">
        <f t="shared" si="8"/>
        <v>-4944.2617852069025</v>
      </c>
    </row>
    <row r="85" spans="1:14" ht="12.75">
      <c r="A85">
        <f t="shared" si="9"/>
        <v>77</v>
      </c>
      <c r="B85" s="1">
        <f>'Parameter values '!$G$19*(A85)+'Parameter values '!$G$20*(A85)^2+('Parameter values '!$G$21)*(A85)^3</f>
        <v>14155.372000000001</v>
      </c>
      <c r="C85" s="1">
        <f t="shared" si="10"/>
        <v>233.387999999999</v>
      </c>
      <c r="D85" s="1">
        <f>($D$4*$B85*EXP(((-1)*(D$5))*$A85)-'Parameter values '!$G$9)</f>
        <v>108242.9672802912</v>
      </c>
      <c r="E85" s="1">
        <f t="shared" si="8"/>
        <v>47432.977782454764</v>
      </c>
      <c r="F85" s="1">
        <f t="shared" si="8"/>
        <v>19277.153923748832</v>
      </c>
      <c r="G85" s="1">
        <f t="shared" si="8"/>
        <v>6240.639528098916</v>
      </c>
      <c r="H85" s="1">
        <f t="shared" si="8"/>
        <v>204.56299768555346</v>
      </c>
      <c r="I85" s="1">
        <f t="shared" si="8"/>
        <v>-2590.219317222529</v>
      </c>
      <c r="J85" s="1">
        <f t="shared" si="8"/>
        <v>-3884.2400521100767</v>
      </c>
      <c r="K85" s="1">
        <f t="shared" si="8"/>
        <v>-4483.388563028711</v>
      </c>
      <c r="L85" s="1">
        <f t="shared" si="8"/>
        <v>-4760.802153443251</v>
      </c>
      <c r="M85" s="1">
        <f t="shared" si="8"/>
        <v>-4889.248271132321</v>
      </c>
      <c r="N85" s="1">
        <f t="shared" si="8"/>
        <v>-4948.720502196203</v>
      </c>
    </row>
    <row r="86" spans="1:14" ht="12.75">
      <c r="A86">
        <f t="shared" si="9"/>
        <v>78</v>
      </c>
      <c r="B86" s="1">
        <f>'Parameter values '!$G$19*(A86)+'Parameter values '!$G$20*(A86)^2+('Parameter values '!$G$21)*(A86)^3</f>
        <v>14387.568000000001</v>
      </c>
      <c r="C86" s="1">
        <f t="shared" si="10"/>
        <v>232.1959999999999</v>
      </c>
      <c r="D86" s="1">
        <f>($D$4*$B86*EXP(((-1)*(D$5))*$A86)-'Parameter values '!$G$9)</f>
        <v>110100.53502215793</v>
      </c>
      <c r="E86" s="1">
        <f t="shared" si="8"/>
        <v>47762.781274101384</v>
      </c>
      <c r="F86" s="1">
        <f t="shared" si="8"/>
        <v>19186.776109230756</v>
      </c>
      <c r="G86" s="1">
        <f t="shared" si="8"/>
        <v>6087.363562564946</v>
      </c>
      <c r="H86" s="1">
        <f t="shared" si="8"/>
        <v>82.5141066062688</v>
      </c>
      <c r="I86" s="1">
        <f t="shared" si="8"/>
        <v>-2670.144980988089</v>
      </c>
      <c r="J86" s="1">
        <f t="shared" si="8"/>
        <v>-3931.9804538152935</v>
      </c>
      <c r="K86" s="1">
        <f t="shared" si="8"/>
        <v>-4510.413419837454</v>
      </c>
      <c r="L86" s="1">
        <f t="shared" si="8"/>
        <v>-4775.570568599122</v>
      </c>
      <c r="M86" s="1">
        <f t="shared" si="8"/>
        <v>-4897.120199532024</v>
      </c>
      <c r="N86" s="1">
        <f t="shared" si="8"/>
        <v>-4952.839281023598</v>
      </c>
    </row>
    <row r="87" spans="1:14" ht="12.75">
      <c r="A87">
        <f t="shared" si="9"/>
        <v>79</v>
      </c>
      <c r="B87" s="1">
        <f>'Parameter values '!$G$19*(A87)+'Parameter values '!$G$20*(A87)^2+('Parameter values '!$G$21)*(A87)^3</f>
        <v>14618.476000000002</v>
      </c>
      <c r="C87" s="1">
        <f t="shared" si="10"/>
        <v>230.90800000000127</v>
      </c>
      <c r="D87" s="1">
        <f>($D$4*$B87*EXP(((-1)*(D$5))*$A87)-'Parameter values '!$G$9)</f>
        <v>111947.79876112356</v>
      </c>
      <c r="E87" s="1">
        <f t="shared" si="8"/>
        <v>48076.15398048027</v>
      </c>
      <c r="F87" s="1">
        <f t="shared" si="8"/>
        <v>19088.336237645857</v>
      </c>
      <c r="G87" s="1">
        <f t="shared" si="8"/>
        <v>5932.366028466939</v>
      </c>
      <c r="H87" s="1">
        <f t="shared" si="8"/>
        <v>-38.40257785864105</v>
      </c>
      <c r="I87" s="1">
        <f t="shared" si="8"/>
        <v>-2748.2048336747907</v>
      </c>
      <c r="J87" s="1">
        <f t="shared" si="8"/>
        <v>-3978.034483721337</v>
      </c>
      <c r="K87" s="1">
        <f t="shared" si="8"/>
        <v>-4536.186269478883</v>
      </c>
      <c r="L87" s="1">
        <f t="shared" si="8"/>
        <v>-4789.500552422498</v>
      </c>
      <c r="M87" s="1">
        <f t="shared" si="8"/>
        <v>-4904.465921307139</v>
      </c>
      <c r="N87" s="1">
        <f t="shared" si="8"/>
        <v>-4956.64235561315</v>
      </c>
    </row>
    <row r="88" spans="1:14" ht="12.75">
      <c r="A88">
        <f t="shared" si="9"/>
        <v>80</v>
      </c>
      <c r="B88" s="1">
        <f>'Parameter values '!$G$19*(A88)+'Parameter values '!$G$20*(A88)^2+('Parameter values '!$G$21)*(A88)^3</f>
        <v>14848</v>
      </c>
      <c r="C88" s="1">
        <f t="shared" si="10"/>
        <v>229.5239999999976</v>
      </c>
      <c r="D88" s="1">
        <f>($D$4*$B88*EXP(((-1)*(D$5))*$A88)-'Parameter values '!$G$9)</f>
        <v>113783.99049728038</v>
      </c>
      <c r="E88" s="1">
        <f t="shared" si="8"/>
        <v>48373.091673700044</v>
      </c>
      <c r="F88" s="1">
        <f t="shared" si="8"/>
        <v>18982.075993477145</v>
      </c>
      <c r="G88" s="1">
        <f t="shared" si="8"/>
        <v>5775.8413635295765</v>
      </c>
      <c r="H88" s="1">
        <f t="shared" si="8"/>
        <v>-158.10236263374827</v>
      </c>
      <c r="I88" s="1">
        <f t="shared" si="8"/>
        <v>-2824.3951502405994</v>
      </c>
      <c r="J88" s="1">
        <f t="shared" si="8"/>
        <v>-4022.4377265292046</v>
      </c>
      <c r="K88" s="1">
        <f t="shared" si="8"/>
        <v>-4560.752956301292</v>
      </c>
      <c r="L88" s="1">
        <f t="shared" si="8"/>
        <v>-4802.6335808633075</v>
      </c>
      <c r="M88" s="1">
        <f t="shared" si="8"/>
        <v>-4911.317551337785</v>
      </c>
      <c r="N88" s="1">
        <f t="shared" si="8"/>
        <v>-4960.152407207228</v>
      </c>
    </row>
    <row r="89" spans="1:14" ht="12.75">
      <c r="A89">
        <f t="shared" si="9"/>
        <v>81</v>
      </c>
      <c r="B89" s="1">
        <f>'Parameter values '!$G$19*(A89)+'Parameter values '!$G$20*(A89)^2+('Parameter values '!$G$21)*(A89)^3</f>
        <v>15076.044000000002</v>
      </c>
      <c r="C89" s="1">
        <f t="shared" si="10"/>
        <v>228.0440000000017</v>
      </c>
      <c r="D89" s="1">
        <f>($D$4*$B89*EXP(((-1)*(D$5))*$A89)-'Parameter values '!$G$9)</f>
        <v>115608.3422307239</v>
      </c>
      <c r="E89" s="1">
        <f t="shared" si="8"/>
        <v>48653.5982410558</v>
      </c>
      <c r="F89" s="1">
        <f t="shared" si="8"/>
        <v>18868.235959418675</v>
      </c>
      <c r="G89" s="1">
        <f t="shared" si="8"/>
        <v>5617.977293059863</v>
      </c>
      <c r="H89" s="1">
        <f t="shared" si="8"/>
        <v>-276.50715421029236</v>
      </c>
      <c r="I89" s="1">
        <f t="shared" si="8"/>
        <v>-2898.7161068040928</v>
      </c>
      <c r="J89" s="1">
        <f t="shared" si="8"/>
        <v>-4065.226910687455</v>
      </c>
      <c r="K89" s="1">
        <f t="shared" si="8"/>
        <v>-4584.158651131177</v>
      </c>
      <c r="L89" s="1">
        <f t="shared" si="8"/>
        <v>-4815.009621686676</v>
      </c>
      <c r="M89" s="1">
        <f t="shared" si="8"/>
        <v>-4917.705538033684</v>
      </c>
      <c r="N89" s="1">
        <f t="shared" si="8"/>
        <v>-4963.390644788808</v>
      </c>
    </row>
    <row r="90" spans="1:14" ht="12.75">
      <c r="A90">
        <f t="shared" si="9"/>
        <v>82</v>
      </c>
      <c r="B90" s="1">
        <f>'Parameter values '!$G$19*(A90)+'Parameter values '!$G$20*(A90)^2+('Parameter values '!$G$21)*(A90)^3</f>
        <v>15302.512</v>
      </c>
      <c r="C90" s="1">
        <f t="shared" si="10"/>
        <v>226.46799999999894</v>
      </c>
      <c r="D90" s="1">
        <f>($D$4*$B90*EXP(((-1)*(D$5))*$A90)-'Parameter values '!$G$9)</f>
        <v>117420.08596155254</v>
      </c>
      <c r="E90" s="1">
        <f t="shared" si="8"/>
        <v>48917.68542606326</v>
      </c>
      <c r="F90" s="1">
        <f t="shared" si="8"/>
        <v>18747.055399335044</v>
      </c>
      <c r="G90" s="1">
        <f t="shared" si="8"/>
        <v>5458.954899174758</v>
      </c>
      <c r="H90" s="1">
        <f t="shared" si="8"/>
        <v>-393.54518935283613</v>
      </c>
      <c r="I90" s="1">
        <f t="shared" si="8"/>
        <v>-2971.171486339551</v>
      </c>
      <c r="J90" s="1">
        <f t="shared" si="8"/>
        <v>-4106.439701019581</v>
      </c>
      <c r="K90" s="1">
        <f t="shared" si="8"/>
        <v>-4606.447759119179</v>
      </c>
      <c r="L90" s="1">
        <f t="shared" si="8"/>
        <v>-4826.667135414316</v>
      </c>
      <c r="M90" s="1">
        <f t="shared" si="8"/>
        <v>-4923.658719670263</v>
      </c>
      <c r="N90" s="1">
        <f t="shared" si="8"/>
        <v>-4966.376883597268</v>
      </c>
    </row>
    <row r="91" spans="1:14" ht="12.75">
      <c r="A91">
        <f t="shared" si="9"/>
        <v>83</v>
      </c>
      <c r="B91" s="1">
        <f>'Parameter values '!$G$19*(A91)+'Parameter values '!$G$20*(A91)^2+('Parameter values '!$G$21)*(A91)^3</f>
        <v>15527.308</v>
      </c>
      <c r="C91" s="1">
        <f t="shared" si="10"/>
        <v>224.79600000000028</v>
      </c>
      <c r="D91" s="1">
        <f>($D$4*$B91*EXP(((-1)*(D$5))*$A91)-'Parameter values '!$G$9)</f>
        <v>119218.45368986792</v>
      </c>
      <c r="E91" s="1">
        <f t="shared" si="8"/>
        <v>49165.37257515736</v>
      </c>
      <c r="F91" s="1">
        <f t="shared" si="8"/>
        <v>18618.77205473744</v>
      </c>
      <c r="G91" s="1">
        <f t="shared" si="8"/>
        <v>5298.948698259293</v>
      </c>
      <c r="H91" s="1">
        <f t="shared" si="8"/>
        <v>-509.1507702619283</v>
      </c>
      <c r="I91" s="1">
        <f t="shared" si="8"/>
        <v>-3041.7683983950965</v>
      </c>
      <c r="J91" s="1">
        <f t="shared" si="8"/>
        <v>-4146.114507667903</v>
      </c>
      <c r="K91" s="1">
        <f t="shared" si="8"/>
        <v>-4627.663840468276</v>
      </c>
      <c r="L91" s="1">
        <f t="shared" si="8"/>
        <v>-4837.643083364491</v>
      </c>
      <c r="M91" s="1">
        <f t="shared" si="8"/>
        <v>-4929.204382371721</v>
      </c>
      <c r="N91" s="1">
        <f t="shared" si="8"/>
        <v>-4969.129621458496</v>
      </c>
    </row>
    <row r="92" spans="1:14" ht="12.75">
      <c r="A92">
        <f t="shared" si="9"/>
        <v>84</v>
      </c>
      <c r="B92" s="1">
        <f>'Parameter values '!$G$19*(A92)+'Parameter values '!$G$20*(A92)^2+('Parameter values '!$G$21)*(A92)^3</f>
        <v>15750.336000000001</v>
      </c>
      <c r="C92" s="1">
        <f t="shared" si="10"/>
        <v>223.02800000000025</v>
      </c>
      <c r="D92" s="1">
        <f>($D$4*$B92*EXP(((-1)*(D$5))*$A92)-'Parameter values '!$G$9)</f>
        <v>121002.67741577465</v>
      </c>
      <c r="E92" s="1">
        <f t="shared" si="8"/>
        <v>49396.68638995103</v>
      </c>
      <c r="F92" s="1">
        <f t="shared" si="8"/>
        <v>18483.621954213253</v>
      </c>
      <c r="G92" s="1">
        <f t="shared" si="8"/>
        <v>5138.126725864031</v>
      </c>
      <c r="H92" s="1">
        <f t="shared" si="8"/>
        <v>-623.2640045868975</v>
      </c>
      <c r="I92" s="1">
        <f t="shared" si="8"/>
        <v>-3110.517012509316</v>
      </c>
      <c r="J92" s="1">
        <f t="shared" si="8"/>
        <v>-4184.2903104600555</v>
      </c>
      <c r="K92" s="1">
        <f t="shared" si="8"/>
        <v>-4647.849542962539</v>
      </c>
      <c r="L92" s="1">
        <f t="shared" si="8"/>
        <v>-4847.972941866567</v>
      </c>
      <c r="M92" s="1">
        <f t="shared" si="8"/>
        <v>-4934.368319157833</v>
      </c>
      <c r="N92" s="1">
        <f t="shared" si="8"/>
        <v>-4971.666112710098</v>
      </c>
    </row>
    <row r="93" spans="1:14" ht="12.75">
      <c r="A93">
        <f t="shared" si="9"/>
        <v>85</v>
      </c>
      <c r="B93" s="1">
        <f>'Parameter values '!$G$19*(A93)+'Parameter values '!$G$20*(A93)^2+('Parameter values '!$G$21)*(A93)^3</f>
        <v>15971.5</v>
      </c>
      <c r="C93" s="1">
        <f t="shared" si="10"/>
        <v>221.16399999999885</v>
      </c>
      <c r="D93" s="1">
        <f>($D$4*$B93*EXP(((-1)*(D$5))*$A93)-'Parameter values '!$G$9)</f>
        <v>122771.98913938046</v>
      </c>
      <c r="E93" s="1">
        <f t="shared" si="8"/>
        <v>49611.66068495271</v>
      </c>
      <c r="F93" s="1">
        <f t="shared" si="8"/>
        <v>18341.839235266012</v>
      </c>
      <c r="G93" s="1">
        <f t="shared" si="8"/>
        <v>4976.650628299343</v>
      </c>
      <c r="H93" s="1">
        <f t="shared" si="8"/>
        <v>-735.8305506292163</v>
      </c>
      <c r="I93" s="1">
        <f t="shared" si="8"/>
        <v>-3177.430304979347</v>
      </c>
      <c r="J93" s="1">
        <f aca="true" t="shared" si="11" ref="J93:N124">($D$4*$B93*EXP(((-1)*(J$5))*$A93)-$F$4)</f>
        <v>-4221.006497830936</v>
      </c>
      <c r="K93" s="1">
        <f t="shared" si="11"/>
        <v>-4667.046545281909</v>
      </c>
      <c r="L93" s="1">
        <f t="shared" si="11"/>
        <v>-4857.690721809574</v>
      </c>
      <c r="M93" s="1">
        <f t="shared" si="11"/>
        <v>-4939.174889546566</v>
      </c>
      <c r="N93" s="1">
        <f t="shared" si="11"/>
        <v>-4974.002439554772</v>
      </c>
    </row>
    <row r="94" spans="1:14" ht="12.75">
      <c r="A94">
        <f t="shared" si="9"/>
        <v>86</v>
      </c>
      <c r="B94" s="1">
        <f>'Parameter values '!$G$19*(A94)+'Parameter values '!$G$20*(A94)^2+('Parameter values '!$G$21)*(A94)^3</f>
        <v>16190.704000000002</v>
      </c>
      <c r="C94" s="1">
        <f t="shared" si="10"/>
        <v>219.20400000000154</v>
      </c>
      <c r="D94" s="1">
        <f>($D$4*$B94*EXP(((-1)*(D$5))*$A94)-'Parameter values '!$G$9)</f>
        <v>124525.62086079613</v>
      </c>
      <c r="E94" s="1">
        <f aca="true" t="shared" si="12" ref="E94:N125">($D$4*$B94*EXP(((-1)*(E$5))*$A94)-$F$4)</f>
        <v>49810.33615064245</v>
      </c>
      <c r="F94" s="1">
        <f t="shared" si="12"/>
        <v>18193.655978041643</v>
      </c>
      <c r="G94" s="1">
        <f t="shared" si="12"/>
        <v>4814.675760229604</v>
      </c>
      <c r="H94" s="1">
        <f t="shared" si="12"/>
        <v>-846.8013680277063</v>
      </c>
      <c r="I94" s="1">
        <f t="shared" si="12"/>
        <v>-3242.5238186153783</v>
      </c>
      <c r="J94" s="1">
        <f t="shared" si="11"/>
        <v>-4256.302719461438</v>
      </c>
      <c r="K94" s="1">
        <f t="shared" si="11"/>
        <v>-4685.295510153255</v>
      </c>
      <c r="L94" s="1">
        <f t="shared" si="11"/>
        <v>-4866.828992761706</v>
      </c>
      <c r="M94" s="1">
        <f t="shared" si="11"/>
        <v>-4943.647079272691</v>
      </c>
      <c r="N94" s="1">
        <f t="shared" si="11"/>
        <v>-4976.153580720345</v>
      </c>
    </row>
    <row r="95" spans="1:14" ht="12.75">
      <c r="A95">
        <f t="shared" si="9"/>
        <v>87</v>
      </c>
      <c r="B95" s="1">
        <f>'Parameter values '!$G$19*(A95)+'Parameter values '!$G$20*(A95)^2+('Parameter values '!$G$21)*(A95)^3</f>
        <v>16407.852</v>
      </c>
      <c r="C95" s="1">
        <f t="shared" si="10"/>
        <v>217.1479999999974</v>
      </c>
      <c r="D95" s="1">
        <f>($D$4*$B95*EXP(((-1)*(D$5))*$A95)-'Parameter values '!$G$9)</f>
        <v>126262.8045801355</v>
      </c>
      <c r="E95" s="1">
        <f t="shared" si="12"/>
        <v>49992.760121807776</v>
      </c>
      <c r="F95" s="1">
        <f t="shared" si="12"/>
        <v>18039.302050435144</v>
      </c>
      <c r="G95" s="1">
        <f t="shared" si="12"/>
        <v>4652.35128761411</v>
      </c>
      <c r="H95" s="1">
        <f t="shared" si="12"/>
        <v>-956.1324741716257</v>
      </c>
      <c r="I95" s="1">
        <f t="shared" si="12"/>
        <v>-3305.8154351019866</v>
      </c>
      <c r="J95" s="1">
        <f t="shared" si="11"/>
        <v>-4290.218751824539</v>
      </c>
      <c r="K95" s="1">
        <f t="shared" si="11"/>
        <v>-4702.6360464499685</v>
      </c>
      <c r="L95" s="1">
        <f t="shared" si="11"/>
        <v>-4875.418910969811</v>
      </c>
      <c r="M95" s="1">
        <f t="shared" si="11"/>
        <v>-4947.806559743844</v>
      </c>
      <c r="N95" s="1">
        <f t="shared" si="11"/>
        <v>-4978.1334773441195</v>
      </c>
    </row>
    <row r="96" spans="1:14" ht="12.75">
      <c r="A96">
        <f t="shared" si="9"/>
        <v>88</v>
      </c>
      <c r="B96" s="1">
        <f>'Parameter values '!$G$19*(A96)+'Parameter values '!$G$20*(A96)^2+('Parameter values '!$G$21)*(A96)^3</f>
        <v>16622.848</v>
      </c>
      <c r="C96" s="1">
        <f t="shared" si="10"/>
        <v>214.99600000000282</v>
      </c>
      <c r="D96" s="1">
        <f>($D$4*$B96*EXP(((-1)*(D$5))*$A96)-'Parameter values '!$G$9)</f>
        <v>127982.77229751553</v>
      </c>
      <c r="E96" s="1">
        <f t="shared" si="12"/>
        <v>50158.98635104282</v>
      </c>
      <c r="F96" s="1">
        <f t="shared" si="12"/>
        <v>17879.004964090145</v>
      </c>
      <c r="G96" s="1">
        <f t="shared" si="12"/>
        <v>4489.820295382668</v>
      </c>
      <c r="H96" s="1">
        <f t="shared" si="12"/>
        <v>-1063.7847065462142</v>
      </c>
      <c r="I96" s="1">
        <f t="shared" si="12"/>
        <v>-3367.325159575669</v>
      </c>
      <c r="J96" s="1">
        <f t="shared" si="11"/>
        <v>-4322.794375859534</v>
      </c>
      <c r="K96" s="1">
        <f t="shared" si="11"/>
        <v>-4719.106679411875</v>
      </c>
      <c r="L96" s="1">
        <f t="shared" si="11"/>
        <v>-4883.49025061455</v>
      </c>
      <c r="M96" s="1">
        <f t="shared" si="11"/>
        <v>-4951.673746910612</v>
      </c>
      <c r="N96" s="1">
        <f t="shared" si="11"/>
        <v>-4979.9550960329225</v>
      </c>
    </row>
    <row r="97" spans="1:14" ht="12.75">
      <c r="A97">
        <f t="shared" si="9"/>
        <v>89</v>
      </c>
      <c r="B97" s="1">
        <f>'Parameter values '!$G$19*(A97)+'Parameter values '!$G$20*(A97)^2+('Parameter values '!$G$21)*(A97)^3</f>
        <v>16835.596</v>
      </c>
      <c r="C97" s="1">
        <f t="shared" si="10"/>
        <v>212.7479999999996</v>
      </c>
      <c r="D97" s="1">
        <f>($D$4*$B97*EXP(((-1)*(D$5))*$A97)-'Parameter values '!$G$9)</f>
        <v>129684.7560130562</v>
      </c>
      <c r="E97" s="1">
        <f t="shared" si="12"/>
        <v>50309.07478731502</v>
      </c>
      <c r="F97" s="1">
        <f t="shared" si="12"/>
        <v>17712.98974082062</v>
      </c>
      <c r="G97" s="1">
        <f t="shared" si="12"/>
        <v>4327.219899272994</v>
      </c>
      <c r="H97" s="1">
        <f t="shared" si="12"/>
        <v>-1169.7234911773935</v>
      </c>
      <c r="I97" s="1">
        <f t="shared" si="12"/>
        <v>-3427.074917019827</v>
      </c>
      <c r="J97" s="1">
        <f t="shared" si="11"/>
        <v>-4354.069266025731</v>
      </c>
      <c r="K97" s="1">
        <f t="shared" si="11"/>
        <v>-4734.744828213922</v>
      </c>
      <c r="L97" s="1">
        <f t="shared" si="11"/>
        <v>-4891.071437758736</v>
      </c>
      <c r="M97" s="1">
        <f t="shared" si="11"/>
        <v>-4955.267859276582</v>
      </c>
      <c r="N97" s="1">
        <f t="shared" si="11"/>
        <v>-4981.630489079002</v>
      </c>
    </row>
    <row r="98" spans="1:14" ht="12.75">
      <c r="A98">
        <f t="shared" si="9"/>
        <v>90</v>
      </c>
      <c r="B98" s="1">
        <f>'Parameter values '!$G$19*(A98)+'Parameter values '!$G$20*(A98)^2+('Parameter values '!$G$21)*(A98)^3</f>
        <v>17046</v>
      </c>
      <c r="C98" s="1">
        <f t="shared" si="10"/>
        <v>210.40399999999863</v>
      </c>
      <c r="D98" s="1">
        <f>($D$4*$B98*EXP(((-1)*(D$5))*$A98)-'Parameter values '!$G$9)</f>
        <v>131367.98772688056</v>
      </c>
      <c r="E98" s="1">
        <f t="shared" si="12"/>
        <v>50443.09135950602</v>
      </c>
      <c r="F98" s="1">
        <f t="shared" si="12"/>
        <v>17541.47878900131</v>
      </c>
      <c r="G98" s="1">
        <f t="shared" si="12"/>
        <v>4164.681361294199</v>
      </c>
      <c r="H98" s="1">
        <f t="shared" si="12"/>
        <v>-1273.9186173076082</v>
      </c>
      <c r="I98" s="1">
        <f t="shared" si="12"/>
        <v>-3485.088360072973</v>
      </c>
      <c r="J98" s="1">
        <f t="shared" si="11"/>
        <v>-4384.082890017796</v>
      </c>
      <c r="K98" s="1">
        <f t="shared" si="11"/>
        <v>-4749.586790166122</v>
      </c>
      <c r="L98" s="1">
        <f t="shared" si="11"/>
        <v>-4898.189586483289</v>
      </c>
      <c r="M98" s="1">
        <f t="shared" si="11"/>
        <v>-4958.606974818461</v>
      </c>
      <c r="N98" s="1">
        <f t="shared" si="11"/>
        <v>-4983.1708518363075</v>
      </c>
    </row>
    <row r="99" spans="1:14" ht="12.75">
      <c r="A99">
        <f t="shared" si="9"/>
        <v>91</v>
      </c>
      <c r="B99" s="1">
        <f>'Parameter values '!$G$19*(A99)+'Parameter values '!$G$20*(A99)^2+('Parameter values '!$G$21)*(A99)^3</f>
        <v>17253.964</v>
      </c>
      <c r="C99" s="1">
        <f t="shared" si="10"/>
        <v>207.96399999999994</v>
      </c>
      <c r="D99" s="1">
        <f>($D$4*$B99*EXP(((-1)*(D$5))*$A99)-'Parameter values '!$G$9)</f>
        <v>133031.69943911477</v>
      </c>
      <c r="E99" s="1">
        <f t="shared" si="12"/>
        <v>50561.10776483432</v>
      </c>
      <c r="F99" s="1">
        <f t="shared" si="12"/>
        <v>17364.69178948916</v>
      </c>
      <c r="G99" s="1">
        <f t="shared" si="12"/>
        <v>4002.330208315554</v>
      </c>
      <c r="H99" s="1">
        <f t="shared" si="12"/>
        <v>-1376.3440184032215</v>
      </c>
      <c r="I99" s="1">
        <f t="shared" si="12"/>
        <v>-3541.390687842913</v>
      </c>
      <c r="J99" s="1">
        <f t="shared" si="11"/>
        <v>-4412.874418455733</v>
      </c>
      <c r="K99" s="1">
        <f t="shared" si="11"/>
        <v>-4763.667730878597</v>
      </c>
      <c r="L99" s="1">
        <f t="shared" si="11"/>
        <v>-4904.870536757799</v>
      </c>
      <c r="M99" s="1">
        <f t="shared" si="11"/>
        <v>-4961.7080866256965</v>
      </c>
      <c r="N99" s="1">
        <f t="shared" si="11"/>
        <v>-4984.586577282245</v>
      </c>
    </row>
    <row r="100" spans="1:14" ht="12.75">
      <c r="A100">
        <f t="shared" si="9"/>
        <v>92</v>
      </c>
      <c r="B100" s="1">
        <f>'Parameter values '!$G$19*(A100)+'Parameter values '!$G$20*(A100)^2+('Parameter values '!$G$21)*(A100)^3</f>
        <v>17459.392</v>
      </c>
      <c r="C100" s="1">
        <f t="shared" si="10"/>
        <v>205.42799999999988</v>
      </c>
      <c r="D100" s="1">
        <f>($D$4*$B100*EXP(((-1)*(D$5))*$A100)-'Parameter values '!$G$9)</f>
        <v>134675.1231498881</v>
      </c>
      <c r="E100" s="1">
        <f t="shared" si="12"/>
        <v>50663.2012620691</v>
      </c>
      <c r="F100" s="1">
        <f t="shared" si="12"/>
        <v>17182.845590654095</v>
      </c>
      <c r="G100" s="1">
        <f t="shared" si="12"/>
        <v>3840.286353313317</v>
      </c>
      <c r="H100" s="1">
        <f t="shared" si="12"/>
        <v>-1476.9775595650617</v>
      </c>
      <c r="I100" s="1">
        <f t="shared" si="12"/>
        <v>-3596.008475318644</v>
      </c>
      <c r="J100" s="1">
        <f t="shared" si="11"/>
        <v>-4440.4826438932005</v>
      </c>
      <c r="K100" s="1">
        <f t="shared" si="11"/>
        <v>-4777.021679774176</v>
      </c>
      <c r="L100" s="1">
        <f t="shared" si="11"/>
        <v>-4911.1388936409685</v>
      </c>
      <c r="M100" s="1">
        <f t="shared" si="11"/>
        <v>-4964.58715710409</v>
      </c>
      <c r="N100" s="1">
        <f t="shared" si="11"/>
        <v>-4985.8873078070455</v>
      </c>
    </row>
    <row r="101" spans="1:14" ht="12.75">
      <c r="A101">
        <f t="shared" si="9"/>
        <v>93</v>
      </c>
      <c r="B101" s="1">
        <f>'Parameter values '!$G$19*(A101)+'Parameter values '!$G$20*(A101)^2+('Parameter values '!$G$21)*(A101)^3</f>
        <v>17662.188000000002</v>
      </c>
      <c r="C101" s="1">
        <f t="shared" si="10"/>
        <v>202.7960000000021</v>
      </c>
      <c r="D101" s="1">
        <f>($D$4*$B101*EXP(((-1)*(D$5))*$A101)-'Parameter values '!$G$9)</f>
        <v>136297.49085933276</v>
      </c>
      <c r="E101" s="1">
        <f t="shared" si="12"/>
        <v>50749.45446944615</v>
      </c>
      <c r="F101" s="1">
        <f t="shared" si="12"/>
        <v>16996.154112112625</v>
      </c>
      <c r="G101" s="1">
        <f t="shared" si="12"/>
        <v>3678.664218839587</v>
      </c>
      <c r="H101" s="1">
        <f t="shared" si="12"/>
        <v>-1575.800831387588</v>
      </c>
      <c r="I101" s="1">
        <f t="shared" si="12"/>
        <v>-3648.9695129726215</v>
      </c>
      <c r="J101" s="1">
        <f t="shared" si="11"/>
        <v>-4466.945908518196</v>
      </c>
      <c r="K101" s="1">
        <f t="shared" si="11"/>
        <v>-4789.681530377092</v>
      </c>
      <c r="L101" s="1">
        <f t="shared" si="11"/>
        <v>-4917.018067450605</v>
      </c>
      <c r="M101" s="1">
        <f t="shared" si="11"/>
        <v>-4967.2591706188305</v>
      </c>
      <c r="N101" s="1">
        <f t="shared" si="11"/>
        <v>-4987.081984287016</v>
      </c>
    </row>
    <row r="102" spans="1:14" ht="12.75">
      <c r="A102">
        <f t="shared" si="9"/>
        <v>94</v>
      </c>
      <c r="B102" s="1">
        <f>'Parameter values '!$G$19*(A102)+'Parameter values '!$G$20*(A102)^2+('Parameter values '!$G$21)*(A102)^3</f>
        <v>17862.256</v>
      </c>
      <c r="C102" s="1">
        <f t="shared" si="10"/>
        <v>200.0679999999993</v>
      </c>
      <c r="D102" s="1">
        <f>($D$4*$B102*EXP(((-1)*(D$5))*$A102)-'Parameter values '!$G$9)</f>
        <v>137898.03456758414</v>
      </c>
      <c r="E102" s="1">
        <f t="shared" si="12"/>
        <v>50819.955167198044</v>
      </c>
      <c r="F102" s="1">
        <f t="shared" si="12"/>
        <v>16804.828256772267</v>
      </c>
      <c r="G102" s="1">
        <f t="shared" si="12"/>
        <v>3517.572862307268</v>
      </c>
      <c r="H102" s="1">
        <f t="shared" si="12"/>
        <v>-1672.7989502884302</v>
      </c>
      <c r="I102" s="1">
        <f t="shared" si="12"/>
        <v>-3700.3026561485703</v>
      </c>
      <c r="J102" s="1">
        <f t="shared" si="11"/>
        <v>-4492.3020399500965</v>
      </c>
      <c r="K102" s="1">
        <f t="shared" si="11"/>
        <v>-4801.6790448497695</v>
      </c>
      <c r="L102" s="1">
        <f t="shared" si="11"/>
        <v>-4922.530314583431</v>
      </c>
      <c r="M102" s="1">
        <f t="shared" si="11"/>
        <v>-4969.73818447982</v>
      </c>
      <c r="N102" s="1">
        <f t="shared" si="11"/>
        <v>-4988.178892509333</v>
      </c>
    </row>
    <row r="103" spans="1:14" ht="12.75">
      <c r="A103">
        <f t="shared" si="9"/>
        <v>95</v>
      </c>
      <c r="B103" s="1">
        <f>'Parameter values '!$G$19*(A103)+'Parameter values '!$G$20*(A103)^2+('Parameter values '!$G$21)*(A103)^3</f>
        <v>18059.5</v>
      </c>
      <c r="C103" s="1">
        <f t="shared" si="10"/>
        <v>197.24399999999878</v>
      </c>
      <c r="D103" s="1">
        <f>($D$4*$B103*EXP(((-1)*(D$5))*$A103)-'Parameter values '!$G$9)</f>
        <v>139475.98627478065</v>
      </c>
      <c r="E103" s="1">
        <f t="shared" si="12"/>
        <v>50874.79610461251</v>
      </c>
      <c r="F103" s="1">
        <f t="shared" si="12"/>
        <v>16609.07583080942</v>
      </c>
      <c r="G103" s="1">
        <f t="shared" si="12"/>
        <v>3357.11610271316</v>
      </c>
      <c r="H103" s="1">
        <f t="shared" si="12"/>
        <v>-1767.96036530862</v>
      </c>
      <c r="I103" s="1">
        <f t="shared" si="12"/>
        <v>-3750.0376838339434</v>
      </c>
      <c r="J103" s="1">
        <f t="shared" si="11"/>
        <v>-4516.588294566381</v>
      </c>
      <c r="K103" s="1">
        <f t="shared" si="11"/>
        <v>-4813.044862290716</v>
      </c>
      <c r="L103" s="1">
        <f t="shared" si="11"/>
        <v>-4927.696778702234</v>
      </c>
      <c r="M103" s="1">
        <f t="shared" si="11"/>
        <v>-4972.037378196244</v>
      </c>
      <c r="N103" s="1">
        <f t="shared" si="11"/>
        <v>-4989.185707025144</v>
      </c>
    </row>
    <row r="104" spans="1:14" ht="12.75">
      <c r="A104">
        <f t="shared" si="9"/>
        <v>96</v>
      </c>
      <c r="B104" s="1">
        <f>'Parameter values '!$G$19*(A104)+'Parameter values '!$G$20*(A104)^2+('Parameter values '!$G$21)*(A104)^3</f>
        <v>18253.824</v>
      </c>
      <c r="C104" s="1">
        <f t="shared" si="10"/>
        <v>194.32400000000052</v>
      </c>
      <c r="D104" s="1">
        <f>($D$4*$B104*EXP(((-1)*(D$5))*$A104)-'Parameter values '!$G$9)</f>
        <v>141030.57798106383</v>
      </c>
      <c r="E104" s="1">
        <f t="shared" si="12"/>
        <v>50914.07481153411</v>
      </c>
      <c r="F104" s="1">
        <f t="shared" si="12"/>
        <v>16409.101471216614</v>
      </c>
      <c r="G104" s="1">
        <f t="shared" si="12"/>
        <v>3197.3926484481453</v>
      </c>
      <c r="H104" s="1">
        <f t="shared" si="12"/>
        <v>-1861.2766713645224</v>
      </c>
      <c r="I104" s="1">
        <f t="shared" si="12"/>
        <v>-3798.205166421353</v>
      </c>
      <c r="J104" s="1">
        <f t="shared" si="11"/>
        <v>-4539.8413078210915</v>
      </c>
      <c r="K104" s="1">
        <f t="shared" si="11"/>
        <v>-4823.808510345085</v>
      </c>
      <c r="L104" s="1">
        <f t="shared" si="11"/>
        <v>-4932.537532041775</v>
      </c>
      <c r="M104" s="1">
        <f t="shared" si="11"/>
        <v>-4974.169100948472</v>
      </c>
      <c r="N104" s="1">
        <f t="shared" si="11"/>
        <v>-4990.109532514829</v>
      </c>
    </row>
    <row r="105" spans="1:14" ht="12.75">
      <c r="A105">
        <f aca="true" t="shared" si="13" ref="A105:A136">A104+1</f>
        <v>97</v>
      </c>
      <c r="B105" s="1">
        <f>'Parameter values '!$G$19*(A105)+'Parameter values '!$G$20*(A105)^2+('Parameter values '!$G$21)*(A105)^3</f>
        <v>18445.132</v>
      </c>
      <c r="C105" s="1">
        <f aca="true" t="shared" si="14" ref="C105:C136">B105-B104</f>
        <v>191.3080000000009</v>
      </c>
      <c r="D105" s="1">
        <f>($D$4*$B105*EXP(((-1)*(D$5))*$A105)-'Parameter values '!$G$9)</f>
        <v>142561.04168657828</v>
      </c>
      <c r="E105" s="1">
        <f t="shared" si="12"/>
        <v>50937.89341422577</v>
      </c>
      <c r="F105" s="1">
        <f t="shared" si="12"/>
        <v>16205.106580568812</v>
      </c>
      <c r="G105" s="1">
        <f t="shared" si="12"/>
        <v>3038.496225868401</v>
      </c>
      <c r="H105" s="1">
        <f t="shared" si="12"/>
        <v>-1952.7424289151018</v>
      </c>
      <c r="I105" s="1">
        <f t="shared" si="12"/>
        <v>-3844.836342069554</v>
      </c>
      <c r="J105" s="1">
        <f t="shared" si="11"/>
        <v>-4562.097051045091</v>
      </c>
      <c r="K105" s="1">
        <f t="shared" si="11"/>
        <v>-4833.9984197157355</v>
      </c>
      <c r="L105" s="1">
        <f t="shared" si="11"/>
        <v>-4937.071616615875</v>
      </c>
      <c r="M105" s="1">
        <f t="shared" si="11"/>
        <v>-4976.144917243811</v>
      </c>
      <c r="N105" s="1">
        <f t="shared" si="11"/>
        <v>-4990.956942754576</v>
      </c>
    </row>
    <row r="106" spans="1:14" ht="12.75">
      <c r="A106">
        <f t="shared" si="13"/>
        <v>98</v>
      </c>
      <c r="B106" s="1">
        <f>'Parameter values '!$G$19*(A106)+'Parameter values '!$G$20*(A106)^2+('Parameter values '!$G$21)*(A106)^3</f>
        <v>18633.328</v>
      </c>
      <c r="C106" s="1">
        <f t="shared" si="14"/>
        <v>188.1959999999999</v>
      </c>
      <c r="D106" s="1">
        <f>($D$4*$B106*EXP(((-1)*(D$5))*$A106)-'Parameter values '!$G$9)</f>
        <v>144066.60939147157</v>
      </c>
      <c r="E106" s="4">
        <f t="shared" si="12"/>
        <v>50946.358455508416</v>
      </c>
      <c r="F106" s="1">
        <f t="shared" si="12"/>
        <v>15997.28926867115</v>
      </c>
      <c r="G106" s="1">
        <f t="shared" si="12"/>
        <v>2880.515708325669</v>
      </c>
      <c r="H106" s="1">
        <f t="shared" si="12"/>
        <v>-2042.3549899925779</v>
      </c>
      <c r="I106" s="1">
        <f t="shared" si="12"/>
        <v>-3889.963001281756</v>
      </c>
      <c r="J106" s="1">
        <f t="shared" si="11"/>
        <v>-4583.390794245346</v>
      </c>
      <c r="K106" s="1">
        <f t="shared" si="11"/>
        <v>-4843.641941196613</v>
      </c>
      <c r="L106" s="1">
        <f t="shared" si="11"/>
        <v>-4941.317085136228</v>
      </c>
      <c r="M106" s="1">
        <f t="shared" si="11"/>
        <v>-4977.975650738675</v>
      </c>
      <c r="N106" s="1">
        <f t="shared" si="11"/>
        <v>-4991.734017277245</v>
      </c>
    </row>
    <row r="107" spans="1:14" ht="12.75">
      <c r="A107">
        <f t="shared" si="13"/>
        <v>99</v>
      </c>
      <c r="B107" s="1">
        <f>'Parameter values '!$G$19*(A107)+'Parameter values '!$G$20*(A107)^2+('Parameter values '!$G$21)*(A107)^3</f>
        <v>18818.316000000006</v>
      </c>
      <c r="C107" s="1">
        <f t="shared" si="14"/>
        <v>184.98800000000483</v>
      </c>
      <c r="D107" s="1">
        <f>($D$4*$B107*EXP(((-1)*(D$5))*$A107)-'Parameter values '!$G$9)</f>
        <v>145546.5130958945</v>
      </c>
      <c r="E107" s="1">
        <f t="shared" si="12"/>
        <v>50939.58071909777</v>
      </c>
      <c r="F107" s="1">
        <f t="shared" si="12"/>
        <v>15785.84430076298</v>
      </c>
      <c r="G107" s="1">
        <f t="shared" si="12"/>
        <v>2723.5352453769556</v>
      </c>
      <c r="H107" s="1">
        <f t="shared" si="12"/>
        <v>-2130.1143305306878</v>
      </c>
      <c r="I107" s="1">
        <f t="shared" si="12"/>
        <v>-3933.617379327005</v>
      </c>
      <c r="J107" s="1">
        <f t="shared" si="11"/>
        <v>-4603.757074446911</v>
      </c>
      <c r="K107" s="1">
        <f t="shared" si="11"/>
        <v>-4852.765364882089</v>
      </c>
      <c r="L107" s="1">
        <f t="shared" si="11"/>
        <v>-4945.2910414790485</v>
      </c>
      <c r="M107" s="1">
        <f t="shared" si="11"/>
        <v>-4979.671426223523</v>
      </c>
      <c r="N107" s="1">
        <f t="shared" si="11"/>
        <v>-4992.4463758229385</v>
      </c>
    </row>
    <row r="108" spans="1:14" ht="12.75">
      <c r="A108">
        <f t="shared" si="13"/>
        <v>100</v>
      </c>
      <c r="B108" s="1">
        <f>'Parameter values '!$G$19*(A108)+'Parameter values '!$G$20*(A108)^2+('Parameter values '!$G$21)*(A108)^3</f>
        <v>19000</v>
      </c>
      <c r="C108" s="1">
        <f t="shared" si="14"/>
        <v>181.68399999999383</v>
      </c>
      <c r="D108" s="1">
        <f>($D$4*$B108*EXP(((-1)*(D$5))*$A108)-'Parameter values '!$G$9)</f>
        <v>146999.98480000076</v>
      </c>
      <c r="E108" s="1">
        <f t="shared" si="12"/>
        <v>50917.675058059234</v>
      </c>
      <c r="F108" s="1">
        <f t="shared" si="12"/>
        <v>15570.96305196513</v>
      </c>
      <c r="G108" s="1">
        <f t="shared" si="12"/>
        <v>2567.6343919153196</v>
      </c>
      <c r="H108" s="1">
        <f t="shared" si="12"/>
        <v>-2216.022888912405</v>
      </c>
      <c r="I108" s="1">
        <f t="shared" si="12"/>
        <v>-3975.832056139009</v>
      </c>
      <c r="J108" s="1">
        <f t="shared" si="11"/>
        <v>-4623.229669146714</v>
      </c>
      <c r="K108" s="1">
        <f t="shared" si="11"/>
        <v>-4861.393941235714</v>
      </c>
      <c r="L108" s="1">
        <f t="shared" si="11"/>
        <v>-4949.009680558818</v>
      </c>
      <c r="M108" s="1">
        <f t="shared" si="11"/>
        <v>-4981.241709778825</v>
      </c>
      <c r="N108" s="1">
        <f t="shared" si="11"/>
        <v>-4993.099210676102</v>
      </c>
    </row>
    <row r="109" spans="1:14" ht="12.75">
      <c r="A109">
        <f t="shared" si="13"/>
        <v>101</v>
      </c>
      <c r="B109" s="1">
        <f>'Parameter values '!$G$19*(A109)+'Parameter values '!$G$20*(A109)^2+('Parameter values '!$G$21)*(A109)^3</f>
        <v>19178.284000000007</v>
      </c>
      <c r="C109" s="1">
        <f t="shared" si="14"/>
        <v>178.28400000000693</v>
      </c>
      <c r="D109" s="1">
        <f>($D$4*$B109*EXP(((-1)*(D$5))*$A109)-'Parameter values '!$G$9)</f>
        <v>148426.25650394737</v>
      </c>
      <c r="E109" s="1">
        <f t="shared" si="12"/>
        <v>50880.760227303</v>
      </c>
      <c r="F109" s="1">
        <f t="shared" si="12"/>
        <v>15352.833467669265</v>
      </c>
      <c r="G109" s="1">
        <f t="shared" si="12"/>
        <v>2412.888236983649</v>
      </c>
      <c r="H109" s="1">
        <f t="shared" si="12"/>
        <v>-2300.0854106480674</v>
      </c>
      <c r="I109" s="1">
        <f t="shared" si="12"/>
        <v>-4016.6398633359713</v>
      </c>
      <c r="J109" s="1">
        <f t="shared" si="11"/>
        <v>-4641.841574472914</v>
      </c>
      <c r="K109" s="1">
        <f t="shared" si="11"/>
        <v>-4869.551903729581</v>
      </c>
      <c r="L109" s="1">
        <f t="shared" si="11"/>
        <v>-4952.48832748934</v>
      </c>
      <c r="M109" s="1">
        <f t="shared" si="11"/>
        <v>-4982.6953471204315</v>
      </c>
      <c r="N109" s="1">
        <f t="shared" si="11"/>
        <v>-4993.697316986364</v>
      </c>
    </row>
    <row r="110" spans="1:14" ht="12.75">
      <c r="A110">
        <f t="shared" si="13"/>
        <v>102</v>
      </c>
      <c r="B110" s="1">
        <f>'Parameter values '!$G$19*(A110)+'Parameter values '!$G$20*(A110)^2+('Parameter values '!$G$21)*(A110)^3</f>
        <v>19353.072</v>
      </c>
      <c r="C110" s="1">
        <f t="shared" si="14"/>
        <v>174.7879999999932</v>
      </c>
      <c r="D110" s="1">
        <f>($D$4*$B110*EXP(((-1)*(D$5))*$A110)-'Parameter values '!$G$9)</f>
        <v>149824.56020789404</v>
      </c>
      <c r="E110" s="1">
        <f t="shared" si="12"/>
        <v>50828.95872004222</v>
      </c>
      <c r="F110" s="1">
        <f t="shared" si="12"/>
        <v>15131.640029578877</v>
      </c>
      <c r="G110" s="1">
        <f t="shared" si="12"/>
        <v>2259.367532051944</v>
      </c>
      <c r="H110" s="1">
        <f t="shared" si="12"/>
        <v>-2382.308799085342</v>
      </c>
      <c r="I110" s="1">
        <f t="shared" si="12"/>
        <v>-4056.073798014586</v>
      </c>
      <c r="J110" s="1">
        <f t="shared" si="11"/>
        <v>-4659.624987667268</v>
      </c>
      <c r="K110" s="1">
        <f t="shared" si="11"/>
        <v>-4877.262492791468</v>
      </c>
      <c r="L110" s="1">
        <f t="shared" si="11"/>
        <v>-4955.741475931147</v>
      </c>
      <c r="M110" s="1">
        <f t="shared" si="11"/>
        <v>-4984.040600161243</v>
      </c>
      <c r="N110" s="1">
        <f t="shared" si="11"/>
        <v>-4994.245121169945</v>
      </c>
    </row>
    <row r="111" spans="1:14" ht="12.75">
      <c r="A111">
        <f t="shared" si="13"/>
        <v>103</v>
      </c>
      <c r="B111" s="1">
        <f>'Parameter values '!$G$19*(A111)+'Parameter values '!$G$20*(A111)^2+('Parameter values '!$G$21)*(A111)^3</f>
        <v>19524.268</v>
      </c>
      <c r="C111" s="1">
        <f t="shared" si="14"/>
        <v>171.1959999999999</v>
      </c>
      <c r="D111" s="1">
        <f>($D$4*$B111*EXP(((-1)*(D$5))*$A111)-'Parameter values '!$G$9)</f>
        <v>151194.127912004</v>
      </c>
      <c r="E111" s="1">
        <f t="shared" si="12"/>
        <v>50762.39660813973</v>
      </c>
      <c r="F111" s="1">
        <f t="shared" si="12"/>
        <v>14907.563727123295</v>
      </c>
      <c r="G111" s="1">
        <f t="shared" si="12"/>
        <v>2107.138818556896</v>
      </c>
      <c r="H111" s="1">
        <f t="shared" si="12"/>
        <v>-2462.701972044002</v>
      </c>
      <c r="I111" s="1">
        <f t="shared" si="12"/>
        <v>-4094.166942981338</v>
      </c>
      <c r="J111" s="1">
        <f t="shared" si="11"/>
        <v>-4676.611293530708</v>
      </c>
      <c r="K111" s="1">
        <f t="shared" si="11"/>
        <v>-4884.54798082101</v>
      </c>
      <c r="L111" s="1">
        <f t="shared" si="11"/>
        <v>-4958.782825541338</v>
      </c>
      <c r="M111" s="1">
        <f t="shared" si="11"/>
        <v>-4985.285181823265</v>
      </c>
      <c r="N111" s="1">
        <f t="shared" si="11"/>
        <v>-4994.746707487396</v>
      </c>
    </row>
    <row r="112" spans="1:14" ht="12.75">
      <c r="A112">
        <f t="shared" si="13"/>
        <v>104</v>
      </c>
      <c r="B112" s="1">
        <f>'Parameter values '!$G$19*(A112)+'Parameter values '!$G$20*(A112)^2+('Parameter values '!$G$21)*(A112)^3</f>
        <v>19691.775999999998</v>
      </c>
      <c r="C112" s="1">
        <f t="shared" si="14"/>
        <v>167.507999999998</v>
      </c>
      <c r="D112" s="1">
        <f>($D$4*$B112*EXP(((-1)*(D$5))*$A112)-'Parameter values '!$G$9)</f>
        <v>152534.1916164432</v>
      </c>
      <c r="E112" s="1">
        <f t="shared" si="12"/>
        <v>50681.20338626832</v>
      </c>
      <c r="F112" s="1">
        <f t="shared" si="12"/>
        <v>14680.782033975618</v>
      </c>
      <c r="G112" s="1">
        <f t="shared" si="12"/>
        <v>1956.2645545189253</v>
      </c>
      <c r="H112" s="1">
        <f t="shared" si="12"/>
        <v>-2541.2757242613775</v>
      </c>
      <c r="I112" s="1">
        <f t="shared" si="12"/>
        <v>-4130.952393094473</v>
      </c>
      <c r="J112" s="1">
        <f t="shared" si="11"/>
        <v>-4692.831054494168</v>
      </c>
      <c r="K112" s="1">
        <f t="shared" si="11"/>
        <v>-4891.429698058622</v>
      </c>
      <c r="L112" s="1">
        <f t="shared" si="11"/>
        <v>-4961.6253184571415</v>
      </c>
      <c r="M112" s="1">
        <f t="shared" si="11"/>
        <v>-4986.43628914</v>
      </c>
      <c r="N112" s="1">
        <f t="shared" si="11"/>
        <v>-4995.205842891798</v>
      </c>
    </row>
    <row r="113" spans="1:14" ht="12.75">
      <c r="A113">
        <f t="shared" si="13"/>
        <v>105</v>
      </c>
      <c r="B113" s="1">
        <f>'Parameter values '!$G$19*(A113)+'Parameter values '!$G$20*(A113)^2+('Parameter values '!$G$21)*(A113)^3</f>
        <v>19855.5</v>
      </c>
      <c r="C113" s="1">
        <f t="shared" si="14"/>
        <v>163.72400000000198</v>
      </c>
      <c r="D113" s="1">
        <f>($D$4*$B113*EXP(((-1)*(D$5))*$A113)-'Parameter values '!$G$9)</f>
        <v>153843.9833213809</v>
      </c>
      <c r="E113" s="1">
        <f t="shared" si="12"/>
        <v>50585.51181981236</v>
      </c>
      <c r="F113" s="1">
        <f t="shared" si="12"/>
        <v>14451.468889416657</v>
      </c>
      <c r="G113" s="1">
        <f t="shared" si="12"/>
        <v>1806.8032400681313</v>
      </c>
      <c r="H113" s="1">
        <f t="shared" si="12"/>
        <v>-2618.04259552804</v>
      </c>
      <c r="I113" s="1">
        <f t="shared" si="12"/>
        <v>-4166.463187400432</v>
      </c>
      <c r="J113" s="1">
        <f t="shared" si="11"/>
        <v>-4708.314003997621</v>
      </c>
      <c r="K113" s="1">
        <f t="shared" si="11"/>
        <v>-4897.928059111682</v>
      </c>
      <c r="L113" s="1">
        <f t="shared" si="11"/>
        <v>-4964.281174758135</v>
      </c>
      <c r="M113" s="1">
        <f t="shared" si="11"/>
        <v>-4987.500634693967</v>
      </c>
      <c r="N113" s="1">
        <f t="shared" si="11"/>
        <v>-4995.626000239488</v>
      </c>
    </row>
    <row r="114" spans="1:14" ht="12.75">
      <c r="A114">
        <f t="shared" si="13"/>
        <v>106</v>
      </c>
      <c r="B114" s="1">
        <f>'Parameter values '!$G$19*(A114)+'Parameter values '!$G$20*(A114)^2+('Parameter values '!$G$21)*(A114)^3</f>
        <v>20015.343999999997</v>
      </c>
      <c r="C114" s="1">
        <f t="shared" si="14"/>
        <v>159.84399999999732</v>
      </c>
      <c r="D114" s="1">
        <f>($D$4*$B114*EXP(((-1)*(D$5))*$A114)-'Parameter values '!$G$9)</f>
        <v>155122.73502698916</v>
      </c>
      <c r="E114" s="1">
        <f t="shared" si="12"/>
        <v>50475.457796438815</v>
      </c>
      <c r="F114" s="1">
        <f t="shared" si="12"/>
        <v>14219.79468429611</v>
      </c>
      <c r="G114" s="1">
        <f t="shared" si="12"/>
        <v>1658.8095417251425</v>
      </c>
      <c r="H114" s="1">
        <f t="shared" si="12"/>
        <v>-2693.0167443880987</v>
      </c>
      <c r="I114" s="1">
        <f t="shared" si="12"/>
        <v>-4200.732246759105</v>
      </c>
      <c r="J114" s="1">
        <f t="shared" si="11"/>
        <v>-4723.089042880241</v>
      </c>
      <c r="K114" s="1">
        <f t="shared" si="11"/>
        <v>-4904.062589961803</v>
      </c>
      <c r="L114" s="1">
        <f t="shared" si="11"/>
        <v>-4966.761926864249</v>
      </c>
      <c r="M114" s="1">
        <f t="shared" si="11"/>
        <v>-4988.484476437944</v>
      </c>
      <c r="N114" s="1">
        <f t="shared" si="11"/>
        <v>-4996.010379952933</v>
      </c>
    </row>
    <row r="115" spans="1:14" ht="12.75">
      <c r="A115">
        <f t="shared" si="13"/>
        <v>107</v>
      </c>
      <c r="B115" s="1">
        <f>'Parameter values '!$G$19*(A115)+'Parameter values '!$G$20*(A115)^2+('Parameter values '!$G$21)*(A115)^3</f>
        <v>20171.212</v>
      </c>
      <c r="C115" s="1">
        <f t="shared" si="14"/>
        <v>155.8680000000022</v>
      </c>
      <c r="D115" s="1">
        <f>($D$4*$B115*EXP(((-1)*(D$5))*$A115)-'Parameter values '!$G$9)</f>
        <v>156369.67873344343</v>
      </c>
      <c r="E115" s="1">
        <f t="shared" si="12"/>
        <v>50351.180181267395</v>
      </c>
      <c r="F115" s="1">
        <f t="shared" si="12"/>
        <v>13985.926251352226</v>
      </c>
      <c r="G115" s="1">
        <f t="shared" si="12"/>
        <v>1512.3344152972313</v>
      </c>
      <c r="H115" s="1">
        <f t="shared" si="12"/>
        <v>-2766.213827274077</v>
      </c>
      <c r="I115" s="1">
        <f t="shared" si="12"/>
        <v>-4233.792316662874</v>
      </c>
      <c r="J115" s="1">
        <f t="shared" si="11"/>
        <v>-4737.184238503711</v>
      </c>
      <c r="K115" s="1">
        <f t="shared" si="11"/>
        <v>-4909.851955294889</v>
      </c>
      <c r="L115" s="1">
        <f t="shared" si="11"/>
        <v>-4969.078452837504</v>
      </c>
      <c r="M115" s="1">
        <f t="shared" si="11"/>
        <v>-4989.3936459515</v>
      </c>
      <c r="N115" s="1">
        <f t="shared" si="11"/>
        <v>-4996.361930222606</v>
      </c>
    </row>
    <row r="116" spans="1:14" ht="12.75">
      <c r="A116">
        <f t="shared" si="13"/>
        <v>108</v>
      </c>
      <c r="B116" s="1">
        <f>'Parameter values '!$G$19*(A116)+'Parameter values '!$G$20*(A116)^2+('Parameter values '!$G$21)*(A116)^3</f>
        <v>20323.008</v>
      </c>
      <c r="C116" s="1">
        <f t="shared" si="14"/>
        <v>151.7960000000021</v>
      </c>
      <c r="D116" s="1">
        <f>($D$4*$B116*EXP(((-1)*(D$5))*$A116)-'Parameter values '!$G$9)</f>
        <v>157584.04644092204</v>
      </c>
      <c r="E116" s="1">
        <f t="shared" si="12"/>
        <v>50212.82067557042</v>
      </c>
      <c r="F116" s="1">
        <f t="shared" si="12"/>
        <v>13750.026859660105</v>
      </c>
      <c r="G116" s="1">
        <f t="shared" si="12"/>
        <v>1367.425227263002</v>
      </c>
      <c r="H116" s="1">
        <f t="shared" si="12"/>
        <v>-2837.6508829427758</v>
      </c>
      <c r="I116" s="1">
        <f t="shared" si="12"/>
        <v>-4265.675914965082</v>
      </c>
      <c r="J116" s="1">
        <f t="shared" si="11"/>
        <v>-4750.626826348828</v>
      </c>
      <c r="K116" s="1">
        <f t="shared" si="11"/>
        <v>-4915.313986012184</v>
      </c>
      <c r="L116" s="1">
        <f t="shared" si="11"/>
        <v>-4971.241008565033</v>
      </c>
      <c r="M116" s="1">
        <f t="shared" si="11"/>
        <v>-4990.233575186624</v>
      </c>
      <c r="N116" s="1">
        <f t="shared" si="11"/>
        <v>-4996.68336583183</v>
      </c>
    </row>
    <row r="117" spans="1:14" ht="12.75">
      <c r="A117">
        <f t="shared" si="13"/>
        <v>109</v>
      </c>
      <c r="B117" s="1">
        <f>'Parameter values '!$G$19*(A117)+'Parameter values '!$G$20*(A117)^2+('Parameter values '!$G$21)*(A117)^3</f>
        <v>20470.636</v>
      </c>
      <c r="C117" s="1">
        <f t="shared" si="14"/>
        <v>147.62799999999697</v>
      </c>
      <c r="D117" s="1">
        <f>($D$4*$B117*EXP(((-1)*(D$5))*$A117)-'Parameter values '!$G$9)</f>
        <v>158765.07014960638</v>
      </c>
      <c r="E117" s="1">
        <f t="shared" si="12"/>
        <v>50060.52367893463</v>
      </c>
      <c r="F117" s="1">
        <f t="shared" si="12"/>
        <v>13512.256212987962</v>
      </c>
      <c r="G117" s="1">
        <f t="shared" si="12"/>
        <v>1224.1258745315035</v>
      </c>
      <c r="H117" s="1">
        <f t="shared" si="12"/>
        <v>-2907.3462220756633</v>
      </c>
      <c r="I117" s="1">
        <f t="shared" si="12"/>
        <v>-4296.415284244131</v>
      </c>
      <c r="J117" s="1">
        <f t="shared" si="11"/>
        <v>-4763.443213842913</v>
      </c>
      <c r="K117" s="1">
        <f t="shared" si="11"/>
        <v>-4920.4657067957305</v>
      </c>
      <c r="L117" s="1">
        <f t="shared" si="11"/>
        <v>-4973.259258809418</v>
      </c>
      <c r="M117" s="1">
        <f t="shared" si="11"/>
        <v>-4991.009321757783</v>
      </c>
      <c r="N117" s="1">
        <f t="shared" si="11"/>
        <v>-4996.977185685357</v>
      </c>
    </row>
    <row r="118" spans="1:14" ht="12.75">
      <c r="A118">
        <f t="shared" si="13"/>
        <v>110</v>
      </c>
      <c r="B118" s="1">
        <f>'Parameter values '!$G$19*(A118)+'Parameter values '!$G$20*(A118)^2+('Parameter values '!$G$21)*(A118)^3</f>
        <v>20614</v>
      </c>
      <c r="C118" s="1">
        <f t="shared" si="14"/>
        <v>143.3640000000014</v>
      </c>
      <c r="D118" s="1">
        <f>($D$4*$B118*EXP(((-1)*(D$5))*$A118)-'Parameter values '!$G$9)</f>
        <v>159911.981859681</v>
      </c>
      <c r="E118" s="1">
        <f t="shared" si="12"/>
        <v>49894.4361548177</v>
      </c>
      <c r="F118" s="1">
        <f t="shared" si="12"/>
        <v>13272.770451849203</v>
      </c>
      <c r="G118" s="1">
        <f t="shared" si="12"/>
        <v>1082.4769024732932</v>
      </c>
      <c r="H118" s="1">
        <f t="shared" si="12"/>
        <v>-2975.319321905178</v>
      </c>
      <c r="I118" s="1">
        <f t="shared" si="12"/>
        <v>-4326.042348540014</v>
      </c>
      <c r="J118" s="1">
        <f t="shared" si="11"/>
        <v>-4775.658986191902</v>
      </c>
      <c r="K118" s="1">
        <f t="shared" si="11"/>
        <v>-4925.323363615773</v>
      </c>
      <c r="L118" s="1">
        <f t="shared" si="11"/>
        <v>-4975.142307119855</v>
      </c>
      <c r="M118" s="1">
        <f t="shared" si="11"/>
        <v>-4991.725592832752</v>
      </c>
      <c r="N118" s="1">
        <f t="shared" si="11"/>
        <v>-4997.245689119279</v>
      </c>
    </row>
    <row r="119" spans="1:14" ht="12.75">
      <c r="A119">
        <f t="shared" si="13"/>
        <v>111</v>
      </c>
      <c r="B119" s="1">
        <f>'Parameter values '!$G$19*(A119)+'Parameter values '!$G$20*(A119)^2+('Parameter values '!$G$21)*(A119)^3</f>
        <v>20753.003999999997</v>
      </c>
      <c r="C119" s="1">
        <f t="shared" si="14"/>
        <v>139.00399999999718</v>
      </c>
      <c r="D119" s="1">
        <f>($D$4*$B119*EXP(((-1)*(D$5))*$A119)-'Parameter values '!$G$9)</f>
        <v>161024.01357133343</v>
      </c>
      <c r="E119" s="1">
        <f t="shared" si="12"/>
        <v>49714.707499433935</v>
      </c>
      <c r="F119" s="1">
        <f t="shared" si="12"/>
        <v>13031.722159046301</v>
      </c>
      <c r="G119" s="1">
        <f t="shared" si="12"/>
        <v>942.5156211317644</v>
      </c>
      <c r="H119" s="1">
        <f t="shared" si="12"/>
        <v>-3041.5907257267345</v>
      </c>
      <c r="I119" s="1">
        <f t="shared" si="12"/>
        <v>-4354.588674210488</v>
      </c>
      <c r="J119" s="1">
        <f t="shared" si="11"/>
        <v>-4787.2989140066475</v>
      </c>
      <c r="K119" s="1">
        <f t="shared" si="11"/>
        <v>-4929.902451080467</v>
      </c>
      <c r="L119" s="1">
        <f t="shared" si="11"/>
        <v>-4976.8987246041615</v>
      </c>
      <c r="M119" s="1">
        <f t="shared" si="11"/>
        <v>-4992.386767681036</v>
      </c>
      <c r="N119" s="1">
        <f t="shared" si="11"/>
        <v>-4997.490991066538</v>
      </c>
    </row>
    <row r="120" spans="1:14" ht="12.75">
      <c r="A120">
        <f t="shared" si="13"/>
        <v>112</v>
      </c>
      <c r="B120" s="1">
        <f>'Parameter values '!$G$19*(A120)+'Parameter values '!$G$20*(A120)^2+('Parameter values '!$G$21)*(A120)^3</f>
        <v>20887.552</v>
      </c>
      <c r="C120" s="1">
        <f t="shared" si="14"/>
        <v>134.5480000000025</v>
      </c>
      <c r="D120" s="1">
        <f>($D$4*$B120*EXP(((-1)*(D$5))*$A120)-'Parameter values '!$G$9)</f>
        <v>162100.39728475446</v>
      </c>
      <c r="E120" s="1">
        <f t="shared" si="12"/>
        <v>49521.489413904455</v>
      </c>
      <c r="F120" s="1">
        <f t="shared" si="12"/>
        <v>12789.260368510964</v>
      </c>
      <c r="G120" s="1">
        <f t="shared" si="12"/>
        <v>804.2762195335345</v>
      </c>
      <c r="H120" s="1">
        <f t="shared" si="12"/>
        <v>-3106.181947155207</v>
      </c>
      <c r="I120" s="1">
        <f t="shared" si="12"/>
        <v>-4382.085434664396</v>
      </c>
      <c r="J120" s="1">
        <f t="shared" si="11"/>
        <v>-4798.386962527715</v>
      </c>
      <c r="K120" s="1">
        <f t="shared" si="11"/>
        <v>-4934.217739540216</v>
      </c>
      <c r="L120" s="1">
        <f t="shared" si="11"/>
        <v>-4978.536577567343</v>
      </c>
      <c r="M120" s="1">
        <f t="shared" si="11"/>
        <v>-4992.996918936765</v>
      </c>
      <c r="N120" s="1">
        <f t="shared" si="11"/>
        <v>-4997.715036148959</v>
      </c>
    </row>
    <row r="121" spans="1:14" ht="12.75">
      <c r="A121">
        <f t="shared" si="13"/>
        <v>113</v>
      </c>
      <c r="B121" s="1">
        <f>'Parameter values '!$G$19*(A121)+'Parameter values '!$G$20*(A121)^2+('Parameter values '!$G$21)*(A121)^3</f>
        <v>21017.548000000003</v>
      </c>
      <c r="C121" s="1">
        <f t="shared" si="14"/>
        <v>129.99600000000282</v>
      </c>
      <c r="D121" s="1">
        <f>($D$4*$B121*EXP(((-1)*(D$5))*$A121)-'Parameter values '!$G$9)</f>
        <v>163140.3650001377</v>
      </c>
      <c r="E121" s="1">
        <f t="shared" si="12"/>
        <v>49314.93577960807</v>
      </c>
      <c r="F121" s="1">
        <f t="shared" si="12"/>
        <v>12545.530577252335</v>
      </c>
      <c r="G121" s="1">
        <f t="shared" si="12"/>
        <v>667.7898780260366</v>
      </c>
      <c r="H121" s="1">
        <f t="shared" si="12"/>
        <v>-3169.1153789841674</v>
      </c>
      <c r="I121" s="1">
        <f t="shared" si="12"/>
        <v>-4408.563378739833</v>
      </c>
      <c r="J121" s="1">
        <f t="shared" si="11"/>
        <v>-4808.946302266953</v>
      </c>
      <c r="K121" s="1">
        <f t="shared" si="11"/>
        <v>-4938.283301869781</v>
      </c>
      <c r="L121" s="1">
        <f t="shared" si="11"/>
        <v>-4980.063454027366</v>
      </c>
      <c r="M121" s="1">
        <f t="shared" si="11"/>
        <v>-4993.559832632648</v>
      </c>
      <c r="N121" s="1">
        <f t="shared" si="11"/>
        <v>-4997.91961176342</v>
      </c>
    </row>
    <row r="122" spans="1:14" ht="12.75">
      <c r="A122">
        <f t="shared" si="13"/>
        <v>114</v>
      </c>
      <c r="B122" s="1">
        <f>'Parameter values '!$G$19*(A122)+'Parameter values '!$G$20*(A122)^2+('Parameter values '!$G$21)*(A122)^3</f>
        <v>21142.895999999997</v>
      </c>
      <c r="C122" s="1">
        <f t="shared" si="14"/>
        <v>125.3479999999945</v>
      </c>
      <c r="D122" s="1">
        <f>($D$4*$B122*EXP(((-1)*(D$5))*$A122)-'Parameter values '!$G$9)</f>
        <v>164143.14871767993</v>
      </c>
      <c r="E122" s="1">
        <f t="shared" si="12"/>
        <v>49095.20253667074</v>
      </c>
      <c r="F122" s="1">
        <f t="shared" si="12"/>
        <v>12300.674760232876</v>
      </c>
      <c r="G122" s="1">
        <f t="shared" si="12"/>
        <v>533.0848785796979</v>
      </c>
      <c r="H122" s="1">
        <f t="shared" si="12"/>
        <v>-3230.4142065060596</v>
      </c>
      <c r="I122" s="1">
        <f t="shared" si="12"/>
        <v>-4434.05280250474</v>
      </c>
      <c r="J122" s="1">
        <f t="shared" si="11"/>
        <v>-4818.999320897387</v>
      </c>
      <c r="K122" s="1">
        <f t="shared" si="11"/>
        <v>-4942.112539861316</v>
      </c>
      <c r="L122" s="1">
        <f t="shared" si="11"/>
        <v>-4981.486489123015</v>
      </c>
      <c r="M122" s="1">
        <f t="shared" si="11"/>
        <v>-4994.079027060938</v>
      </c>
      <c r="N122" s="1">
        <f t="shared" si="11"/>
        <v>-4998.1063602264285</v>
      </c>
    </row>
    <row r="123" spans="1:14" ht="12.75">
      <c r="A123">
        <f t="shared" si="13"/>
        <v>115</v>
      </c>
      <c r="B123" s="1">
        <f>'Parameter values '!$G$19*(A123)+'Parameter values '!$G$20*(A123)^2+('Parameter values '!$G$21)*(A123)^3</f>
        <v>21263.5</v>
      </c>
      <c r="C123" s="1">
        <f t="shared" si="14"/>
        <v>120.604000000003</v>
      </c>
      <c r="D123" s="1">
        <f>($D$4*$B123*EXP(((-1)*(D$5))*$A123)-'Parameter values '!$G$9)</f>
        <v>165107.9804375811</v>
      </c>
      <c r="E123" s="1">
        <f t="shared" si="12"/>
        <v>48862.44756553198</v>
      </c>
      <c r="F123" s="1">
        <f t="shared" si="12"/>
        <v>12054.831387998693</v>
      </c>
      <c r="G123" s="1">
        <f t="shared" si="12"/>
        <v>400.18671300038295</v>
      </c>
      <c r="H123" s="1">
        <f t="shared" si="12"/>
        <v>-3290.102325151872</v>
      </c>
      <c r="I123" s="1">
        <f t="shared" si="12"/>
        <v>-4458.583524267334</v>
      </c>
      <c r="J123" s="1">
        <f t="shared" si="11"/>
        <v>-4828.567636235416</v>
      </c>
      <c r="K123" s="1">
        <f t="shared" si="11"/>
        <v>-4945.7182101705675</v>
      </c>
      <c r="L123" s="1">
        <f t="shared" si="11"/>
        <v>-4982.812389432296</v>
      </c>
      <c r="M123" s="1">
        <f t="shared" si="11"/>
        <v>-4994.557770516497</v>
      </c>
      <c r="N123" s="1">
        <f t="shared" si="11"/>
        <v>-4998.276790038124</v>
      </c>
    </row>
    <row r="124" spans="1:14" ht="12.75">
      <c r="A124">
        <f t="shared" si="13"/>
        <v>116</v>
      </c>
      <c r="B124" s="1">
        <f>'Parameter values '!$G$19*(A124)+'Parameter values '!$G$20*(A124)^2+('Parameter values '!$G$21)*(A124)^3</f>
        <v>21379.264</v>
      </c>
      <c r="C124" s="1">
        <f t="shared" si="14"/>
        <v>115.76399999999921</v>
      </c>
      <c r="D124" s="1">
        <f>($D$4*$B124*EXP(((-1)*(D$5))*$A124)-'Parameter values '!$G$9)</f>
        <v>166034.09216004415</v>
      </c>
      <c r="E124" s="1">
        <f t="shared" si="12"/>
        <v>48616.830571527775</v>
      </c>
      <c r="F124" s="1">
        <f t="shared" si="12"/>
        <v>11808.135446897959</v>
      </c>
      <c r="G124" s="1">
        <f t="shared" si="12"/>
        <v>269.1181890055832</v>
      </c>
      <c r="H124" s="1">
        <f t="shared" si="12"/>
        <v>-3348.2042623095695</v>
      </c>
      <c r="I124" s="1">
        <f t="shared" si="12"/>
        <v>-4482.184862593262</v>
      </c>
      <c r="J124" s="1">
        <f t="shared" si="11"/>
        <v>-4837.67211017116</v>
      </c>
      <c r="K124" s="1">
        <f t="shared" si="11"/>
        <v>-4949.112449766824</v>
      </c>
      <c r="L124" s="1">
        <f t="shared" si="11"/>
        <v>-4984.04745622293</v>
      </c>
      <c r="M124" s="1">
        <f t="shared" si="11"/>
        <v>-4994.999097975964</v>
      </c>
      <c r="N124" s="1">
        <f t="shared" si="11"/>
        <v>-4998.432286323517</v>
      </c>
    </row>
    <row r="125" spans="1:14" ht="12.75">
      <c r="A125">
        <f t="shared" si="13"/>
        <v>117</v>
      </c>
      <c r="B125" s="1">
        <f>'Parameter values '!$G$19*(A125)+'Parameter values '!$G$20*(A125)^2+('Parameter values '!$G$21)*(A125)^3</f>
        <v>21490.092</v>
      </c>
      <c r="C125" s="1">
        <f t="shared" si="14"/>
        <v>110.82800000000134</v>
      </c>
      <c r="D125" s="1">
        <f>($D$4*$B125*EXP(((-1)*(D$5))*$A125)-'Parameter values '!$G$9)</f>
        <v>166920.71588527507</v>
      </c>
      <c r="E125" s="1">
        <f t="shared" si="12"/>
        <v>48358.51297243096</v>
      </c>
      <c r="F125" s="1">
        <f t="shared" si="12"/>
        <v>11560.718461728102</v>
      </c>
      <c r="G125" s="1">
        <f t="shared" si="12"/>
        <v>139.89953412539853</v>
      </c>
      <c r="H125" s="1">
        <f t="shared" si="12"/>
        <v>-3404.745103181608</v>
      </c>
      <c r="I125" s="1">
        <f t="shared" si="12"/>
        <v>-4504.885617135689</v>
      </c>
      <c r="J125" s="1">
        <f t="shared" si="12"/>
        <v>-4846.332863413855</v>
      </c>
      <c r="K125" s="1">
        <f t="shared" si="12"/>
        <v>-4952.306800844733</v>
      </c>
      <c r="L125" s="1">
        <f t="shared" si="12"/>
        <v>-4985.1976076590145</v>
      </c>
      <c r="M125" s="1">
        <f t="shared" si="12"/>
        <v>-4995.4058267657165</v>
      </c>
      <c r="N125" s="1">
        <f t="shared" si="12"/>
        <v>-4998.574120505632</v>
      </c>
    </row>
    <row r="126" spans="1:14" ht="12.75">
      <c r="A126">
        <f t="shared" si="13"/>
        <v>118</v>
      </c>
      <c r="B126" s="1">
        <f>'Parameter values '!$G$19*(A126)+'Parameter values '!$G$20*(A126)^2+('Parameter values '!$G$21)*(A126)^3</f>
        <v>21595.888000000003</v>
      </c>
      <c r="C126" s="1">
        <f t="shared" si="14"/>
        <v>105.7960000000021</v>
      </c>
      <c r="D126" s="1">
        <f>($D$4*$B126*EXP(((-1)*(D$5))*$A126)-'Parameter values '!$G$9)</f>
        <v>167767.08361348294</v>
      </c>
      <c r="E126" s="1">
        <f aca="true" t="shared" si="15" ref="E126:N151">($D$4*$B126*EXP(((-1)*(E$5))*$A126)-$F$4)</f>
        <v>48087.657788890465</v>
      </c>
      <c r="F126" s="1">
        <f t="shared" si="15"/>
        <v>11312.708520658782</v>
      </c>
      <c r="G126" s="1">
        <f t="shared" si="15"/>
        <v>12.548497395955565</v>
      </c>
      <c r="H126" s="1">
        <f t="shared" si="15"/>
        <v>-3459.750420543174</v>
      </c>
      <c r="I126" s="1">
        <f t="shared" si="15"/>
        <v>-4526.7140520935845</v>
      </c>
      <c r="J126" s="1">
        <f t="shared" si="15"/>
        <v>-4854.569290929676</v>
      </c>
      <c r="K126" s="1">
        <f t="shared" si="15"/>
        <v>-4955.312235163003</v>
      </c>
      <c r="L126" s="1">
        <f t="shared" si="15"/>
        <v>-4986.268399989984</v>
      </c>
      <c r="M126" s="1">
        <f t="shared" si="15"/>
        <v>-4995.780571269946</v>
      </c>
      <c r="N126" s="1">
        <f t="shared" si="15"/>
        <v>-4998.703459262212</v>
      </c>
    </row>
    <row r="127" spans="1:14" ht="12.75">
      <c r="A127">
        <f t="shared" si="13"/>
        <v>119</v>
      </c>
      <c r="B127" s="1">
        <f>'Parameter values '!$G$19*(A127)+'Parameter values '!$G$20*(A127)^2+('Parameter values '!$G$21)*(A127)^3</f>
        <v>21696.555999999997</v>
      </c>
      <c r="C127" s="1">
        <f t="shared" si="14"/>
        <v>100.66799999999421</v>
      </c>
      <c r="D127" s="1">
        <f>($D$4*$B127*EXP(((-1)*(D$5))*$A127)-'Parameter values '!$G$9)</f>
        <v>168572.4273448799</v>
      </c>
      <c r="E127" s="1">
        <f t="shared" si="15"/>
        <v>47804.429537712254</v>
      </c>
      <c r="F127" s="1">
        <f t="shared" si="15"/>
        <v>11064.230302284028</v>
      </c>
      <c r="G127" s="1">
        <f t="shared" si="15"/>
        <v>-112.91955118050191</v>
      </c>
      <c r="H127" s="1">
        <f t="shared" si="15"/>
        <v>-3513.246208264457</v>
      </c>
      <c r="I127" s="1">
        <f t="shared" si="15"/>
        <v>-4547.697882122248</v>
      </c>
      <c r="J127" s="1">
        <f t="shared" si="15"/>
        <v>-4862.400077959182</v>
      </c>
      <c r="K127" s="1">
        <f t="shared" si="15"/>
        <v>-4958.139177781262</v>
      </c>
      <c r="L127" s="1">
        <f t="shared" si="15"/>
        <v>-4987.265047749745</v>
      </c>
      <c r="M127" s="1">
        <f t="shared" si="15"/>
        <v>-4996.125756728598</v>
      </c>
      <c r="N127" s="1">
        <f t="shared" si="15"/>
        <v>-4998.821372814672</v>
      </c>
    </row>
    <row r="128" spans="1:14" ht="12.75">
      <c r="A128">
        <f t="shared" si="13"/>
        <v>120</v>
      </c>
      <c r="B128" s="1">
        <f>'Parameter values '!$G$19*(A128)+'Parameter values '!$G$20*(A128)^2+('Parameter values '!$G$21)*(A128)^3</f>
        <v>21792</v>
      </c>
      <c r="C128" s="1">
        <f t="shared" si="14"/>
        <v>95.44400000000314</v>
      </c>
      <c r="D128" s="1">
        <f>($D$4*$B128*EXP(((-1)*(D$5))*$A128)-'Parameter values '!$G$9)</f>
        <v>169335.97907968124</v>
      </c>
      <c r="E128" s="1">
        <f t="shared" si="15"/>
        <v>47508.994127925675</v>
      </c>
      <c r="F128" s="1">
        <f t="shared" si="15"/>
        <v>10815.40510466302</v>
      </c>
      <c r="G128" s="1">
        <f t="shared" si="15"/>
        <v>-236.4915234288028</v>
      </c>
      <c r="H128" s="1">
        <f t="shared" si="15"/>
        <v>-3565.258818462044</v>
      </c>
      <c r="I128" s="1">
        <f t="shared" si="15"/>
        <v>-4567.864260528694</v>
      </c>
      <c r="J128" s="1">
        <f t="shared" si="15"/>
        <v>-4869.843216510843</v>
      </c>
      <c r="K128" s="1">
        <f t="shared" si="15"/>
        <v>-4960.797530171956</v>
      </c>
      <c r="L128" s="1">
        <f t="shared" si="15"/>
        <v>-4988.1924429951305</v>
      </c>
      <c r="M128" s="1">
        <f t="shared" si="15"/>
        <v>-4996.44363217331</v>
      </c>
      <c r="N128" s="1">
        <f t="shared" si="15"/>
        <v>-4998.92884259517</v>
      </c>
    </row>
    <row r="129" spans="1:14" ht="12.75">
      <c r="A129">
        <f t="shared" si="13"/>
        <v>121</v>
      </c>
      <c r="B129" s="1">
        <f>'Parameter values '!$G$19*(A129)+'Parameter values '!$G$20*(A129)^2+('Parameter values '!$G$21)*(A129)^3</f>
        <v>21882.123999999996</v>
      </c>
      <c r="C129" s="1">
        <f t="shared" si="14"/>
        <v>90.12399999999616</v>
      </c>
      <c r="D129" s="1">
        <f>($D$4*$B129*EXP(((-1)*(D$5))*$A129)-'Parameter values '!$G$9)</f>
        <v>170056.9708181052</v>
      </c>
      <c r="E129" s="1">
        <f t="shared" si="15"/>
        <v>47201.51875957955</v>
      </c>
      <c r="F129" s="1">
        <f t="shared" si="15"/>
        <v>10566.350876214852</v>
      </c>
      <c r="G129" s="1">
        <f t="shared" si="15"/>
        <v>-358.15651806168717</v>
      </c>
      <c r="H129" s="1">
        <f t="shared" si="15"/>
        <v>-3615.8149021466397</v>
      </c>
      <c r="I129" s="1">
        <f t="shared" si="15"/>
        <v>-4587.239769592736</v>
      </c>
      <c r="J129" s="1">
        <f t="shared" si="15"/>
        <v>-4876.9160222357</v>
      </c>
      <c r="K129" s="1">
        <f t="shared" si="15"/>
        <v>-4963.296692689277</v>
      </c>
      <c r="L129" s="1">
        <f t="shared" si="15"/>
        <v>-4989.055173613863</v>
      </c>
      <c r="M129" s="1">
        <f t="shared" si="15"/>
        <v>-4996.736282547821</v>
      </c>
      <c r="N129" s="1">
        <f t="shared" si="15"/>
        <v>-4999.026768334933</v>
      </c>
    </row>
    <row r="130" spans="1:14" ht="12.75">
      <c r="A130">
        <f t="shared" si="13"/>
        <v>122</v>
      </c>
      <c r="B130" s="1">
        <f>'Parameter values '!$G$19*(A130)+'Parameter values '!$G$20*(A130)^2+('Parameter values '!$G$21)*(A130)^3</f>
        <v>21966.832000000002</v>
      </c>
      <c r="C130" s="1">
        <f t="shared" si="14"/>
        <v>84.708000000006</v>
      </c>
      <c r="D130" s="1">
        <f>($D$4*$B130*EXP(((-1)*(D$5))*$A130)-'Parameter values '!$G$9)</f>
        <v>170734.6345603733</v>
      </c>
      <c r="E130" s="1">
        <f t="shared" si="15"/>
        <v>46882.171825214224</v>
      </c>
      <c r="F130" s="1">
        <f t="shared" si="15"/>
        <v>10317.182248338382</v>
      </c>
      <c r="G130" s="1">
        <f t="shared" si="15"/>
        <v>-477.90572801751114</v>
      </c>
      <c r="H130" s="1">
        <f t="shared" si="15"/>
        <v>-3664.9413532364815</v>
      </c>
      <c r="I130" s="1">
        <f t="shared" si="15"/>
        <v>-4605.850412862658</v>
      </c>
      <c r="J130" s="1">
        <f t="shared" si="15"/>
        <v>-4883.635151596412</v>
      </c>
      <c r="K130" s="1">
        <f t="shared" si="15"/>
        <v>-4965.645586381721</v>
      </c>
      <c r="L130" s="1">
        <f t="shared" si="15"/>
        <v>-4989.857540732899</v>
      </c>
      <c r="M130" s="1">
        <f t="shared" si="15"/>
        <v>-4997.005640057554</v>
      </c>
      <c r="N130" s="1">
        <f t="shared" si="15"/>
        <v>-4999.115974614361</v>
      </c>
    </row>
    <row r="131" spans="1:14" ht="12.75">
      <c r="A131">
        <f t="shared" si="13"/>
        <v>123</v>
      </c>
      <c r="B131" s="1">
        <f>'Parameter values '!$G$19*(A131)+'Parameter values '!$G$20*(A131)^2+('Parameter values '!$G$21)*(A131)^3</f>
        <v>22046.028000000002</v>
      </c>
      <c r="C131" s="1">
        <f t="shared" si="14"/>
        <v>79.19599999999991</v>
      </c>
      <c r="D131" s="1">
        <f>($D$4*$B131*EXP(((-1)*(D$5))*$A131)-'Parameter values '!$G$9)</f>
        <v>171368.2023067098</v>
      </c>
      <c r="E131" s="1">
        <f t="shared" si="15"/>
        <v>46551.12281395522</v>
      </c>
      <c r="F131" s="1">
        <f t="shared" si="15"/>
        <v>10068.010569633529</v>
      </c>
      <c r="G131" s="1">
        <f t="shared" si="15"/>
        <v>-595.7323500793809</v>
      </c>
      <c r="H131" s="1">
        <f t="shared" si="15"/>
        <v>-3712.6652558082815</v>
      </c>
      <c r="I131" s="1">
        <f t="shared" si="15"/>
        <v>-4623.721609282073</v>
      </c>
      <c r="J131" s="1">
        <f t="shared" si="15"/>
        <v>-4890.016619251452</v>
      </c>
      <c r="K131" s="1">
        <f t="shared" si="15"/>
        <v>-4967.852674138951</v>
      </c>
      <c r="L131" s="1">
        <f t="shared" si="15"/>
        <v>-4990.603575258528</v>
      </c>
      <c r="M131" s="1">
        <f t="shared" si="15"/>
        <v>-4997.253494791331</v>
      </c>
      <c r="N131" s="1">
        <f t="shared" si="15"/>
        <v>-4999.197216912944</v>
      </c>
    </row>
    <row r="132" spans="1:14" ht="12.75">
      <c r="A132">
        <f t="shared" si="13"/>
        <v>124</v>
      </c>
      <c r="B132" s="1">
        <f>'Parameter values '!$G$19*(A132)+'Parameter values '!$G$20*(A132)^2+('Parameter values '!$G$21)*(A132)^3</f>
        <v>22119.615999999998</v>
      </c>
      <c r="C132" s="1">
        <f t="shared" si="14"/>
        <v>73.5879999999961</v>
      </c>
      <c r="D132" s="1">
        <f>($D$4*$B132*EXP(((-1)*(D$5))*$A132)-'Parameter values '!$G$9)</f>
        <v>171956.90605734228</v>
      </c>
      <c r="E132" s="1">
        <f t="shared" si="15"/>
        <v>46208.54221817688</v>
      </c>
      <c r="F132" s="1">
        <f t="shared" si="15"/>
        <v>9818.943941605978</v>
      </c>
      <c r="G132" s="1">
        <f t="shared" si="15"/>
        <v>-711.6314967757207</v>
      </c>
      <c r="H132" s="1">
        <f t="shared" si="15"/>
        <v>-3759.013834459985</v>
      </c>
      <c r="I132" s="1">
        <f t="shared" si="15"/>
        <v>-4640.878189012022</v>
      </c>
      <c r="J132" s="1">
        <f t="shared" si="15"/>
        <v>-4896.075815582388</v>
      </c>
      <c r="K132" s="1">
        <f t="shared" si="15"/>
        <v>-4969.9259811673555</v>
      </c>
      <c r="L132" s="1">
        <f t="shared" si="15"/>
        <v>-4991.297053579831</v>
      </c>
      <c r="M132" s="1">
        <f t="shared" si="15"/>
        <v>-4997.481504656434</v>
      </c>
      <c r="N132" s="1">
        <f t="shared" si="15"/>
        <v>-4999.271187194619</v>
      </c>
    </row>
    <row r="133" spans="1:14" ht="12.75">
      <c r="A133">
        <f t="shared" si="13"/>
        <v>125</v>
      </c>
      <c r="B133" s="1">
        <f>'Parameter values '!$G$19*(A133)+'Parameter values '!$G$20*(A133)^2+('Parameter values '!$G$21)*(A133)^3</f>
        <v>22187.5</v>
      </c>
      <c r="C133" s="1">
        <f t="shared" si="14"/>
        <v>67.88400000000183</v>
      </c>
      <c r="D133" s="1">
        <f>($D$4*$B133*EXP(((-1)*(D$5))*$A133)-'Parameter values '!$G$9)</f>
        <v>172499.9778125014</v>
      </c>
      <c r="E133" s="1">
        <f t="shared" si="15"/>
        <v>45854.60144268374</v>
      </c>
      <c r="F133" s="1">
        <f t="shared" si="15"/>
        <v>9570.087255742037</v>
      </c>
      <c r="G133" s="1">
        <f t="shared" si="15"/>
        <v>-825.6001105583837</v>
      </c>
      <c r="H133" s="1">
        <f t="shared" si="15"/>
        <v>-3804.0144076623296</v>
      </c>
      <c r="I133" s="1">
        <f t="shared" si="15"/>
        <v>-4657.344390819581</v>
      </c>
      <c r="J133" s="1">
        <f t="shared" si="15"/>
        <v>-4901.827524298759</v>
      </c>
      <c r="K133" s="1">
        <f t="shared" si="15"/>
        <v>-4971.873114791954</v>
      </c>
      <c r="L133" s="1">
        <f t="shared" si="15"/>
        <v>-4991.941512467159</v>
      </c>
      <c r="M133" s="1">
        <f t="shared" si="15"/>
        <v>-4997.691204666403</v>
      </c>
      <c r="N133" s="1">
        <f t="shared" si="15"/>
        <v>-4999.338519061956</v>
      </c>
    </row>
    <row r="134" spans="1:14" ht="12.75">
      <c r="A134">
        <f t="shared" si="13"/>
        <v>126</v>
      </c>
      <c r="B134" s="1">
        <f>'Parameter values '!$G$19*(A134)+'Parameter values '!$G$20*(A134)^2+('Parameter values '!$G$21)*(A134)^3</f>
        <v>22249.584</v>
      </c>
      <c r="C134" s="1">
        <f t="shared" si="14"/>
        <v>62.08399999999892</v>
      </c>
      <c r="D134" s="1">
        <f>($D$4*$B134*EXP(((-1)*(D$5))*$A134)-'Parameter values '!$G$9)</f>
        <v>172996.64957242072</v>
      </c>
      <c r="E134" s="1">
        <f t="shared" si="15"/>
        <v>45489.472716358934</v>
      </c>
      <c r="F134" s="1">
        <f t="shared" si="15"/>
        <v>9321.542231845511</v>
      </c>
      <c r="G134" s="1">
        <f t="shared" si="15"/>
        <v>-937.6368802505121</v>
      </c>
      <c r="H134" s="1">
        <f t="shared" si="15"/>
        <v>-3847.6943439788893</v>
      </c>
      <c r="I134" s="1">
        <f t="shared" si="15"/>
        <v>-4673.143860911153</v>
      </c>
      <c r="J134" s="1">
        <f t="shared" si="15"/>
        <v>-4907.28594006128</v>
      </c>
      <c r="K134" s="1">
        <f t="shared" si="15"/>
        <v>-4973.701283585241</v>
      </c>
      <c r="L134" s="1">
        <f t="shared" si="15"/>
        <v>-4992.540263197178</v>
      </c>
      <c r="M134" s="1">
        <f t="shared" si="15"/>
        <v>-4997.884015619251</v>
      </c>
      <c r="N134" s="1">
        <f t="shared" si="15"/>
        <v>-4999.3997925103895</v>
      </c>
    </row>
    <row r="135" spans="1:14" ht="12.75">
      <c r="A135">
        <f t="shared" si="13"/>
        <v>127</v>
      </c>
      <c r="B135" s="1">
        <f>'Parameter values '!$G$19*(A135)+'Parameter values '!$G$20*(A135)^2+('Parameter values '!$G$21)*(A135)^3</f>
        <v>22305.771999999997</v>
      </c>
      <c r="C135" s="1">
        <f t="shared" si="14"/>
        <v>56.18799999999828</v>
      </c>
      <c r="D135" s="1">
        <f>($D$4*$B135*EXP(((-1)*(D$5))*$A135)-'Parameter values '!$G$9)</f>
        <v>173446.15333733705</v>
      </c>
      <c r="E135" s="1">
        <f t="shared" si="15"/>
        <v>45113.32900623018</v>
      </c>
      <c r="F135" s="1">
        <f t="shared" si="15"/>
        <v>9073.407457533143</v>
      </c>
      <c r="G135" s="1">
        <f t="shared" si="15"/>
        <v>-1047.7421597530233</v>
      </c>
      <c r="H135" s="1">
        <f t="shared" si="15"/>
        <v>-3890.081021037125</v>
      </c>
      <c r="I135" s="1">
        <f t="shared" si="15"/>
        <v>-4688.299653095252</v>
      </c>
      <c r="J135" s="1">
        <f t="shared" si="15"/>
        <v>-4912.464686069856</v>
      </c>
      <c r="K135" s="1">
        <f t="shared" si="15"/>
        <v>-4975.417315826118</v>
      </c>
      <c r="L135" s="1">
        <f t="shared" si="15"/>
        <v>-4993.096404935783</v>
      </c>
      <c r="M135" s="1">
        <f t="shared" si="15"/>
        <v>-4998.061252202015</v>
      </c>
      <c r="N135" s="1">
        <f t="shared" si="15"/>
        <v>-4999.455538311672</v>
      </c>
    </row>
    <row r="136" spans="1:14" ht="12.75">
      <c r="A136">
        <f t="shared" si="13"/>
        <v>128</v>
      </c>
      <c r="B136" s="1">
        <f>'Parameter values '!$G$19*(A136)+'Parameter values '!$G$20*(A136)^2+('Parameter values '!$G$21)*(A136)^3</f>
        <v>22355.968</v>
      </c>
      <c r="C136" s="1">
        <f t="shared" si="14"/>
        <v>50.19600000000355</v>
      </c>
      <c r="D136" s="1">
        <f>($D$4*$B136*EXP(((-1)*(D$5))*$A136)-'Parameter values '!$G$9)</f>
        <v>173847.72110749024</v>
      </c>
      <c r="E136" s="1">
        <f t="shared" si="15"/>
        <v>44726.34393390395</v>
      </c>
      <c r="F136" s="1">
        <f t="shared" si="15"/>
        <v>8825.77842878972</v>
      </c>
      <c r="G136" s="1">
        <f t="shared" si="15"/>
        <v>-1155.9178889953018</v>
      </c>
      <c r="H136" s="1">
        <f t="shared" si="15"/>
        <v>-3931.2017871358385</v>
      </c>
      <c r="I136" s="1">
        <f t="shared" si="15"/>
        <v>-4702.8342301660505</v>
      </c>
      <c r="J136" s="1">
        <f t="shared" si="15"/>
        <v>-4917.376831568274</v>
      </c>
      <c r="K136" s="1">
        <f t="shared" si="15"/>
        <v>-4977.027677294353</v>
      </c>
      <c r="L136" s="1">
        <f t="shared" si="15"/>
        <v>-4993.6128374097825</v>
      </c>
      <c r="M136" s="1">
        <f t="shared" si="15"/>
        <v>-4998.22413055586</v>
      </c>
      <c r="N136" s="1">
        <f t="shared" si="15"/>
        <v>-4999.506242053794</v>
      </c>
    </row>
    <row r="137" spans="1:14" ht="12.75">
      <c r="A137">
        <f aca="true" t="shared" si="16" ref="A137:A153">A136+1</f>
        <v>129</v>
      </c>
      <c r="B137" s="1">
        <f>'Parameter values '!$G$19*(A137)+'Parameter values '!$G$20*(A137)^2+('Parameter values '!$G$21)*(A137)^3</f>
        <v>22400.076</v>
      </c>
      <c r="C137" s="1">
        <f aca="true" t="shared" si="17" ref="C137:C153">B137-B136</f>
        <v>44.108000000000175</v>
      </c>
      <c r="D137" s="1">
        <f>($D$4*$B137*EXP(((-1)*(D$5))*$A137)-'Parameter values '!$G$9)</f>
        <v>174200.58488312305</v>
      </c>
      <c r="E137" s="1">
        <f t="shared" si="15"/>
        <v>44328.691694319736</v>
      </c>
      <c r="F137" s="1">
        <f t="shared" si="15"/>
        <v>8578.747591488356</v>
      </c>
      <c r="G137" s="1">
        <f t="shared" si="15"/>
        <v>-1262.1675171129104</v>
      </c>
      <c r="H137" s="1">
        <f t="shared" si="15"/>
        <v>-3971.0839253773584</v>
      </c>
      <c r="I137" s="1">
        <f t="shared" si="15"/>
        <v>-4716.769466404991</v>
      </c>
      <c r="J137" s="1">
        <f t="shared" si="15"/>
        <v>-4922.034909222373</v>
      </c>
      <c r="K137" s="1">
        <f t="shared" si="15"/>
        <v>-4978.5384884079795</v>
      </c>
      <c r="L137" s="1">
        <f t="shared" si="15"/>
        <v>-4994.092272897775</v>
      </c>
      <c r="M137" s="1">
        <f t="shared" si="15"/>
        <v>-4998.37377533429</v>
      </c>
      <c r="N137" s="1">
        <f t="shared" si="15"/>
        <v>-4999.55234786279</v>
      </c>
    </row>
    <row r="138" spans="1:14" ht="12.75">
      <c r="A138">
        <f t="shared" si="16"/>
        <v>130</v>
      </c>
      <c r="B138" s="1">
        <f>'Parameter values '!$G$19*(A138)+'Parameter values '!$G$20*(A138)^2+('Parameter values '!$G$21)*(A138)^3</f>
        <v>22438</v>
      </c>
      <c r="C138" s="1">
        <f t="shared" si="17"/>
        <v>37.92399999999907</v>
      </c>
      <c r="D138" s="1">
        <f>($D$4*$B138*EXP(((-1)*(D$5))*$A138)-'Parameter values '!$G$9)</f>
        <v>174503.9766644815</v>
      </c>
      <c r="E138" s="1">
        <f t="shared" si="15"/>
        <v>43920.5469767774</v>
      </c>
      <c r="F138" s="1">
        <f t="shared" si="15"/>
        <v>8332.404383785788</v>
      </c>
      <c r="G138" s="1">
        <f t="shared" si="15"/>
        <v>-1366.4959278323286</v>
      </c>
      <c r="H138" s="1">
        <f t="shared" si="15"/>
        <v>-4009.754620215758</v>
      </c>
      <c r="I138" s="1">
        <f t="shared" si="15"/>
        <v>-4730.126651103754</v>
      </c>
      <c r="J138" s="1">
        <f t="shared" si="15"/>
        <v>-4926.450932333212</v>
      </c>
      <c r="K138" s="1">
        <f t="shared" si="15"/>
        <v>-4979.95554071279</v>
      </c>
      <c r="L138" s="1">
        <f t="shared" si="15"/>
        <v>-4994.53724757006</v>
      </c>
      <c r="M138" s="1">
        <f t="shared" si="15"/>
        <v>-4998.511226285367</v>
      </c>
      <c r="N138" s="1">
        <f t="shared" si="15"/>
        <v>-4999.59426183013</v>
      </c>
    </row>
    <row r="139" spans="1:14" ht="12.75">
      <c r="A139">
        <f t="shared" si="16"/>
        <v>131</v>
      </c>
      <c r="B139" s="1">
        <f>'Parameter values '!$G$19*(A139)+'Parameter values '!$G$20*(A139)^2+('Parameter values '!$G$21)*(A139)^3</f>
        <v>22469.644</v>
      </c>
      <c r="C139" s="1">
        <f t="shared" si="17"/>
        <v>31.644000000000233</v>
      </c>
      <c r="D139" s="1">
        <f>($D$4*$B139*EXP(((-1)*(D$5))*$A139)-'Parameter values '!$G$9)</f>
        <v>174757.12845181464</v>
      </c>
      <c r="E139" s="1">
        <f t="shared" si="15"/>
        <v>43502.084888190715</v>
      </c>
      <c r="F139" s="1">
        <f t="shared" si="15"/>
        <v>8086.83527930649</v>
      </c>
      <c r="G139" s="1">
        <f t="shared" si="15"/>
        <v>-1468.9093670404127</v>
      </c>
      <c r="H139" s="1">
        <f t="shared" si="15"/>
        <v>-4047.240926315405</v>
      </c>
      <c r="I139" s="1">
        <f t="shared" si="15"/>
        <v>-4742.9264930174</v>
      </c>
      <c r="J139" s="1">
        <f t="shared" si="15"/>
        <v>-4930.6364118509455</v>
      </c>
      <c r="K139" s="1">
        <f t="shared" si="15"/>
        <v>-4981.284312734578</v>
      </c>
      <c r="L139" s="1">
        <f t="shared" si="15"/>
        <v>-4994.950132206765</v>
      </c>
      <c r="M139" s="1">
        <f t="shared" si="15"/>
        <v>-4998.637444387295</v>
      </c>
      <c r="N139" s="1">
        <f t="shared" si="15"/>
        <v>-4999.632355167752</v>
      </c>
    </row>
    <row r="140" spans="1:14" ht="12.75">
      <c r="A140">
        <f t="shared" si="16"/>
        <v>132</v>
      </c>
      <c r="B140" s="1">
        <f>'Parameter values '!$G$19*(A140)+'Parameter values '!$G$20*(A140)^2+('Parameter values '!$G$21)*(A140)^3</f>
        <v>22494.912000000004</v>
      </c>
      <c r="C140" s="1">
        <f t="shared" si="17"/>
        <v>25.268000000003667</v>
      </c>
      <c r="D140" s="1">
        <f>($D$4*$B140*EXP(((-1)*(D$5))*$A140)-'Parameter values '!$G$9)</f>
        <v>174959.27224537454</v>
      </c>
      <c r="E140" s="1">
        <f t="shared" si="15"/>
        <v>43073.48087852185</v>
      </c>
      <c r="F140" s="1">
        <f t="shared" si="15"/>
        <v>7842.123831033468</v>
      </c>
      <c r="G140" s="1">
        <f t="shared" si="15"/>
        <v>-1569.4153725140304</v>
      </c>
      <c r="H140" s="1">
        <f t="shared" si="15"/>
        <v>-4083.5697396171317</v>
      </c>
      <c r="I140" s="1">
        <f t="shared" si="15"/>
        <v>-4755.189125661979</v>
      </c>
      <c r="J140" s="1">
        <f t="shared" si="15"/>
        <v>-4934.602373159189</v>
      </c>
      <c r="K140" s="1">
        <f t="shared" si="15"/>
        <v>-4982.52998520603</v>
      </c>
      <c r="L140" s="1">
        <f t="shared" si="15"/>
        <v>-4995.333142322665</v>
      </c>
      <c r="M140" s="1">
        <f t="shared" si="15"/>
        <v>-4998.753317565133</v>
      </c>
      <c r="N140" s="1">
        <f t="shared" si="15"/>
        <v>-4999.666967111307</v>
      </c>
    </row>
    <row r="141" spans="1:14" ht="12.75">
      <c r="A141">
        <f t="shared" si="16"/>
        <v>133</v>
      </c>
      <c r="B141" s="1">
        <f>'Parameter values '!$G$19*(A141)+'Parameter values '!$G$20*(A141)^2+('Parameter values '!$G$21)*(A141)^3</f>
        <v>22513.708</v>
      </c>
      <c r="C141" s="1">
        <f t="shared" si="17"/>
        <v>18.79599999999482</v>
      </c>
      <c r="D141" s="1">
        <f>($D$4*$B141*EXP(((-1)*(D$5))*$A141)-'Parameter values '!$G$9)</f>
        <v>175109.64004541628</v>
      </c>
      <c r="E141" s="1">
        <f t="shared" si="15"/>
        <v>42634.91066835149</v>
      </c>
      <c r="F141" s="1">
        <f t="shared" si="15"/>
        <v>7598.35071582737</v>
      </c>
      <c r="G141" s="1">
        <f t="shared" si="15"/>
        <v>-1668.0227057832994</v>
      </c>
      <c r="H141" s="1">
        <f t="shared" si="15"/>
        <v>-4118.76777051237</v>
      </c>
      <c r="I141" s="1">
        <f t="shared" si="15"/>
        <v>-4766.9341133759735</v>
      </c>
      <c r="J141" s="1">
        <f t="shared" si="15"/>
        <v>-4938.359372603262</v>
      </c>
      <c r="K141" s="1">
        <f t="shared" si="15"/>
        <v>-4983.6974556813075</v>
      </c>
      <c r="L141" s="1">
        <f t="shared" si="15"/>
        <v>-4995.688347726374</v>
      </c>
      <c r="M141" s="1">
        <f t="shared" si="15"/>
        <v>-4998.859666014994</v>
      </c>
      <c r="N141" s="1">
        <f t="shared" si="15"/>
        <v>-4999.6984075906785</v>
      </c>
    </row>
    <row r="142" spans="1:14" ht="12.75">
      <c r="A142">
        <f t="shared" si="16"/>
        <v>134</v>
      </c>
      <c r="B142" s="1">
        <f>'Parameter values '!$G$19*(A142)+'Parameter values '!$G$20*(A142)^2+('Parameter values '!$G$21)*(A142)^3</f>
        <v>22525.935999999994</v>
      </c>
      <c r="C142" s="1">
        <f t="shared" si="17"/>
        <v>12.227999999995518</v>
      </c>
      <c r="D142" s="1">
        <f>($D$4*$B142*EXP(((-1)*(D$5))*$A142)-'Parameter values '!$G$9)</f>
        <v>175207.46385219818</v>
      </c>
      <c r="E142" s="1">
        <f t="shared" si="15"/>
        <v>42186.55017854106</v>
      </c>
      <c r="F142" s="1">
        <f t="shared" si="15"/>
        <v>7355.593779499184</v>
      </c>
      <c r="G142" s="1">
        <f t="shared" si="15"/>
        <v>-1764.7412861001171</v>
      </c>
      <c r="H142" s="1">
        <f t="shared" si="15"/>
        <v>-4152.86151902856</v>
      </c>
      <c r="I142" s="1">
        <f t="shared" si="15"/>
        <v>-4778.180458069912</v>
      </c>
      <c r="J142" s="1">
        <f t="shared" si="15"/>
        <v>-4941.917513739134</v>
      </c>
      <c r="K142" s="1">
        <f t="shared" si="15"/>
        <v>-4984.791352552216</v>
      </c>
      <c r="L142" s="1">
        <f t="shared" si="15"/>
        <v>-4996.017681540832</v>
      </c>
      <c r="M142" s="1">
        <f t="shared" si="15"/>
        <v>-4998.95724716056</v>
      </c>
      <c r="N142" s="1">
        <f t="shared" si="15"/>
        <v>-4999.726959685593</v>
      </c>
    </row>
    <row r="143" spans="1:14" ht="12.75">
      <c r="A143">
        <f t="shared" si="16"/>
        <v>135</v>
      </c>
      <c r="B143" s="1">
        <f>'Parameter values '!$G$19*(A143)+'Parameter values '!$G$20*(A143)^2+('Parameter values '!$G$21)*(A143)^3</f>
        <v>22531.5</v>
      </c>
      <c r="C143" s="1">
        <f t="shared" si="17"/>
        <v>5.564000000005763</v>
      </c>
      <c r="D143" s="4">
        <f>($D$4*$B143*EXP(((-1)*(D$5))*$A143)-'Parameter values '!$G$9)</f>
        <v>175251.97566598165</v>
      </c>
      <c r="E143" s="1">
        <f t="shared" si="15"/>
        <v>41728.575461943234</v>
      </c>
      <c r="F143" s="1">
        <f t="shared" si="15"/>
        <v>7113.9280823653735</v>
      </c>
      <c r="G143" s="1">
        <f t="shared" si="15"/>
        <v>-1859.5821264820152</v>
      </c>
      <c r="H143" s="1">
        <f t="shared" si="15"/>
        <v>-4185.877251932182</v>
      </c>
      <c r="I143" s="1">
        <f t="shared" si="15"/>
        <v>-4788.946606593149</v>
      </c>
      <c r="J143" s="1">
        <f t="shared" si="15"/>
        <v>-4945.286463283008</v>
      </c>
      <c r="K143" s="1">
        <f t="shared" si="15"/>
        <v>-4985.8160484806285</v>
      </c>
      <c r="L143" s="1">
        <f t="shared" si="15"/>
        <v>-4996.322948711129</v>
      </c>
      <c r="M143" s="1">
        <f t="shared" si="15"/>
        <v>-4999.046760265465</v>
      </c>
      <c r="N143" s="1">
        <f t="shared" si="15"/>
        <v>-4999.752881882761</v>
      </c>
    </row>
    <row r="144" spans="1:14" ht="12.75">
      <c r="A144">
        <f t="shared" si="16"/>
        <v>136</v>
      </c>
      <c r="B144" s="1">
        <f>'Parameter values '!$G$19*(A144)+'Parameter values '!$G$20*(A144)^2+('Parameter values '!$G$21)*(A144)^3</f>
        <v>22530.303999999996</v>
      </c>
      <c r="C144" s="1">
        <f t="shared" si="17"/>
        <v>-1.1960000000035507</v>
      </c>
      <c r="D144" s="1">
        <f>($D$4*$B144*EXP(((-1)*(D$5))*$A144)-'Parameter values '!$G$9)</f>
        <v>175242.4074870309</v>
      </c>
      <c r="E144" s="1">
        <f t="shared" si="15"/>
        <v>41261.162637118454</v>
      </c>
      <c r="F144" s="1">
        <f t="shared" si="15"/>
        <v>6873.42594521763</v>
      </c>
      <c r="G144" s="1">
        <f t="shared" si="15"/>
        <v>-1952.5572717999335</v>
      </c>
      <c r="H144" s="1">
        <f t="shared" si="15"/>
        <v>-4217.840981658707</v>
      </c>
      <c r="I144" s="1">
        <f t="shared" si="15"/>
        <v>-4799.250458651293</v>
      </c>
      <c r="J144" s="1">
        <f t="shared" si="15"/>
        <v>-4948.475466744371</v>
      </c>
      <c r="K144" s="1">
        <f t="shared" si="15"/>
        <v>-4986.775673262441</v>
      </c>
      <c r="L144" s="1">
        <f t="shared" si="15"/>
        <v>-4996.60583402485</v>
      </c>
      <c r="M144" s="1">
        <f t="shared" si="15"/>
        <v>-4999.128850723709</v>
      </c>
      <c r="N144" s="1">
        <f t="shared" si="15"/>
        <v>-4999.776410149904</v>
      </c>
    </row>
    <row r="145" spans="1:14" ht="12.75">
      <c r="A145">
        <f t="shared" si="16"/>
        <v>137</v>
      </c>
      <c r="B145" s="1">
        <f>'Parameter values '!$G$19*(A145)+'Parameter values '!$G$20*(A145)^2+('Parameter values '!$G$21)*(A145)^3</f>
        <v>22522.252</v>
      </c>
      <c r="C145" s="1">
        <f t="shared" si="17"/>
        <v>-8.051999999996042</v>
      </c>
      <c r="D145" s="1">
        <f>($D$4*$B145*EXP(((-1)*(D$5))*$A145)-'Parameter values '!$G$9)</f>
        <v>175177.9913156135</v>
      </c>
      <c r="E145" s="1">
        <f t="shared" si="15"/>
        <v>40784.4878240158</v>
      </c>
      <c r="F145" s="1">
        <f t="shared" si="15"/>
        <v>6634.156995642859</v>
      </c>
      <c r="G145" s="1">
        <f t="shared" si="15"/>
        <v>-2043.6797388772488</v>
      </c>
      <c r="H145" s="1">
        <f t="shared" si="15"/>
        <v>-4248.778446981758</v>
      </c>
      <c r="I145" s="1">
        <f t="shared" si="15"/>
        <v>-4809.109375212001</v>
      </c>
      <c r="J145" s="1">
        <f t="shared" si="15"/>
        <v>-4951.493363727987</v>
      </c>
      <c r="K145" s="1">
        <f t="shared" si="15"/>
        <v>-4987.674126138785</v>
      </c>
      <c r="L145" s="1">
        <f t="shared" si="15"/>
        <v>-4996.867909669296</v>
      </c>
      <c r="M145" s="1">
        <f t="shared" si="15"/>
        <v>-4999.20411404902</v>
      </c>
      <c r="N145" s="1">
        <f t="shared" si="15"/>
        <v>-4999.797759840846</v>
      </c>
    </row>
    <row r="146" spans="1:14" ht="12.75">
      <c r="A146">
        <f t="shared" si="16"/>
        <v>138</v>
      </c>
      <c r="B146" s="1">
        <f>'Parameter values '!$G$19*(A146)+'Parameter values '!$G$20*(A146)^2+('Parameter values '!$G$21)*(A146)^3</f>
        <v>22507.248</v>
      </c>
      <c r="C146" s="1">
        <f t="shared" si="17"/>
        <v>-15.004000000000815</v>
      </c>
      <c r="D146" s="1">
        <f>($D$4*$B146*EXP(((-1)*(D$5))*$A146)-'Parameter values '!$G$9)</f>
        <v>175057.95915199994</v>
      </c>
      <c r="E146" s="1">
        <f t="shared" si="15"/>
        <v>40298.72708157678</v>
      </c>
      <c r="F146" s="1">
        <f t="shared" si="15"/>
        <v>6396.188214631891</v>
      </c>
      <c r="G146" s="1">
        <f t="shared" si="15"/>
        <v>-2132.9634585662566</v>
      </c>
      <c r="H146" s="1">
        <f t="shared" si="15"/>
        <v>-4278.715095336651</v>
      </c>
      <c r="I146" s="1">
        <f t="shared" si="15"/>
        <v>-4818.54018734095</v>
      </c>
      <c r="J146" s="1">
        <f t="shared" si="15"/>
        <v>-4954.348602892742</v>
      </c>
      <c r="K146" s="1">
        <f t="shared" si="15"/>
        <v>-4988.5150875705995</v>
      </c>
      <c r="L146" s="1">
        <f t="shared" si="15"/>
        <v>-4997.110642348994</v>
      </c>
      <c r="M146" s="1">
        <f t="shared" si="15"/>
        <v>-4999.273099582888</v>
      </c>
      <c r="N146" s="1">
        <f t="shared" si="15"/>
        <v>-4999.817127444844</v>
      </c>
    </row>
    <row r="147" spans="1:14" ht="12.75">
      <c r="A147">
        <f t="shared" si="16"/>
        <v>139</v>
      </c>
      <c r="B147" s="1">
        <f>'Parameter values '!$G$19*(A147)+'Parameter values '!$G$20*(A147)^2+('Parameter values '!$G$21)*(A147)^3</f>
        <v>22485.195999999996</v>
      </c>
      <c r="C147" s="1">
        <f t="shared" si="17"/>
        <v>-22.052000000003318</v>
      </c>
      <c r="D147" s="1">
        <f>($D$4*$B147*EXP(((-1)*(D$5))*$A147)-'Parameter values '!$G$9)</f>
        <v>174881.54299646377</v>
      </c>
      <c r="E147" s="1">
        <f t="shared" si="15"/>
        <v>39804.056347222126</v>
      </c>
      <c r="F147" s="1">
        <f t="shared" si="15"/>
        <v>6159.5839834187755</v>
      </c>
      <c r="G147" s="1">
        <f t="shared" si="15"/>
        <v>-2220.4232197672827</v>
      </c>
      <c r="H147" s="1">
        <f t="shared" si="15"/>
        <v>-4307.676066716424</v>
      </c>
      <c r="I147" s="1">
        <f t="shared" si="15"/>
        <v>-4827.559205413599</v>
      </c>
      <c r="J147" s="1">
        <f t="shared" si="15"/>
        <v>-4957.049256557465</v>
      </c>
      <c r="K147" s="1">
        <f t="shared" si="15"/>
        <v>-4989.302030492894</v>
      </c>
      <c r="L147" s="1">
        <f t="shared" si="15"/>
        <v>-4997.335399986077</v>
      </c>
      <c r="M147" s="1">
        <f t="shared" si="15"/>
        <v>-4999.336313939811</v>
      </c>
      <c r="N147" s="1">
        <f t="shared" si="15"/>
        <v>-4999.8346921923785</v>
      </c>
    </row>
    <row r="148" spans="1:14" ht="12.75">
      <c r="A148">
        <f t="shared" si="16"/>
        <v>140</v>
      </c>
      <c r="B148" s="1">
        <f>'Parameter values '!$G$19*(A148)+'Parameter values '!$G$20*(A148)^2+('Parameter values '!$G$21)*(A148)^3</f>
        <v>22456</v>
      </c>
      <c r="C148" s="1">
        <f t="shared" si="17"/>
        <v>-29.195999999996275</v>
      </c>
      <c r="D148" s="1">
        <f>($D$4*$B148*EXP(((-1)*(D$5))*$A148)-'Parameter values '!$G$9)</f>
        <v>174647.97484928177</v>
      </c>
      <c r="E148" s="1">
        <f t="shared" si="15"/>
        <v>39300.65137818171</v>
      </c>
      <c r="F148" s="1">
        <f t="shared" si="15"/>
        <v>5924.406130495154</v>
      </c>
      <c r="G148" s="1">
        <f t="shared" si="15"/>
        <v>-2306.0746153548216</v>
      </c>
      <c r="H148" s="1">
        <f t="shared" si="15"/>
        <v>-4335.686179061275</v>
      </c>
      <c r="I148" s="1">
        <f t="shared" si="15"/>
        <v>-4836.182228652062</v>
      </c>
      <c r="J148" s="1">
        <f t="shared" si="15"/>
        <v>-4959.603034945918</v>
      </c>
      <c r="K148" s="1">
        <f t="shared" si="15"/>
        <v>-4990.0382310652085</v>
      </c>
      <c r="L148" s="1">
        <f t="shared" si="15"/>
        <v>-4997.543458025192</v>
      </c>
      <c r="M148" s="1">
        <f t="shared" si="15"/>
        <v>-4999.394224207217</v>
      </c>
      <c r="N148" s="1">
        <f t="shared" si="15"/>
        <v>-4999.85061752867</v>
      </c>
    </row>
    <row r="149" spans="1:14" ht="12.75">
      <c r="A149">
        <f t="shared" si="16"/>
        <v>141</v>
      </c>
      <c r="B149" s="1">
        <f>'Parameter values '!$G$19*(A149)+'Parameter values '!$G$20*(A149)^2+('Parameter values '!$G$21)*(A149)^3</f>
        <v>22419.564000000006</v>
      </c>
      <c r="C149" s="1">
        <f t="shared" si="17"/>
        <v>-36.43599999999424</v>
      </c>
      <c r="D149" s="1">
        <f>($D$4*$B149*EXP(((-1)*(D$5))*$A149)-'Parameter values '!$G$9)</f>
        <v>174356.48671073365</v>
      </c>
      <c r="E149" s="1">
        <f t="shared" si="15"/>
        <v>38788.687694628854</v>
      </c>
      <c r="F149" s="1">
        <f t="shared" si="15"/>
        <v>5690.713978747199</v>
      </c>
      <c r="G149" s="1">
        <f t="shared" si="15"/>
        <v>-2389.933989974314</v>
      </c>
      <c r="H149" s="1">
        <f t="shared" si="15"/>
        <v>-4362.769915065137</v>
      </c>
      <c r="I149" s="1">
        <f t="shared" si="15"/>
        <v>-4844.424554939859</v>
      </c>
      <c r="J149" s="1">
        <f t="shared" si="15"/>
        <v>-4962.01730006496</v>
      </c>
      <c r="K149" s="1">
        <f t="shared" si="15"/>
        <v>-4990.726778934828</v>
      </c>
      <c r="L149" s="1">
        <f t="shared" si="15"/>
        <v>-4997.736005363741</v>
      </c>
      <c r="M149" s="1">
        <f t="shared" si="15"/>
        <v>-4999.447260916462</v>
      </c>
      <c r="N149" s="1">
        <f t="shared" si="15"/>
        <v>-4999.865052465418</v>
      </c>
    </row>
    <row r="150" spans="1:14" ht="12.75">
      <c r="A150">
        <f t="shared" si="16"/>
        <v>142</v>
      </c>
      <c r="B150" s="1">
        <f>'Parameter values '!$G$19*(A150)+'Parameter values '!$G$20*(A150)^2+('Parameter values '!$G$21)*(A150)^3</f>
        <v>22375.791999999994</v>
      </c>
      <c r="C150" s="1">
        <f t="shared" si="17"/>
        <v>-43.77200000001176</v>
      </c>
      <c r="D150" s="1">
        <f>($D$4*$B150*EXP(((-1)*(D$5))*$A150)-'Parameter values '!$G$9)</f>
        <v>174006.31058110207</v>
      </c>
      <c r="E150" s="1">
        <f t="shared" si="15"/>
        <v>38268.34052458057</v>
      </c>
      <c r="F150" s="1">
        <f t="shared" si="15"/>
        <v>5458.564392665197</v>
      </c>
      <c r="G150" s="1">
        <f t="shared" si="15"/>
        <v>-2472.0183896725807</v>
      </c>
      <c r="H150" s="1">
        <f t="shared" si="15"/>
        <v>-4388.951410325921</v>
      </c>
      <c r="I150" s="1">
        <f t="shared" si="15"/>
        <v>-4852.30099087061</v>
      </c>
      <c r="J150" s="1">
        <f t="shared" si="15"/>
        <v>-4964.2990792116225</v>
      </c>
      <c r="K150" s="1">
        <f t="shared" si="15"/>
        <v>-4991.370587029319</v>
      </c>
      <c r="L150" s="1">
        <f t="shared" si="15"/>
        <v>-4997.914149927393</v>
      </c>
      <c r="M150" s="1">
        <f t="shared" si="15"/>
        <v>-4999.495820800305</v>
      </c>
      <c r="N150" s="1">
        <f t="shared" si="15"/>
        <v>-4999.878132820406</v>
      </c>
    </row>
    <row r="151" spans="1:14" ht="12.75">
      <c r="A151">
        <f t="shared" si="16"/>
        <v>143</v>
      </c>
      <c r="B151" s="1">
        <f>'Parameter values '!$G$19*(A151)+'Parameter values '!$G$20*(A151)^2+('Parameter values '!$G$21)*(A151)^3</f>
        <v>22324.587999999996</v>
      </c>
      <c r="C151" s="1">
        <f t="shared" si="17"/>
        <v>-51.203999999997905</v>
      </c>
      <c r="D151" s="1">
        <f>($D$4*$B151*EXP(((-1)*(D$5))*$A151)-'Parameter values '!$G$9)</f>
        <v>173596.67846067314</v>
      </c>
      <c r="E151" s="1">
        <f t="shared" si="15"/>
        <v>37739.78475052684</v>
      </c>
      <c r="F151" s="1">
        <f t="shared" si="15"/>
        <v>5228.011825578633</v>
      </c>
      <c r="G151" s="1">
        <f t="shared" si="15"/>
        <v>-2552.3455133244015</v>
      </c>
      <c r="H151" s="1">
        <f t="shared" si="15"/>
        <v>-4414.254442768572</v>
      </c>
      <c r="I151" s="1">
        <f t="shared" si="15"/>
        <v>-4859.82586198988</v>
      </c>
      <c r="J151" s="1">
        <f aca="true" t="shared" si="18" ref="J151:N153">($D$4*$B151*EXP(((-1)*(J$5))*$A151)-$F$4)</f>
        <v>-4966.455078106351</v>
      </c>
      <c r="K151" s="1">
        <f t="shared" si="18"/>
        <v>-4991.97240089488</v>
      </c>
      <c r="L151" s="1">
        <f t="shared" si="18"/>
        <v>-4998.078923909949</v>
      </c>
      <c r="M151" s="1">
        <f t="shared" si="18"/>
        <v>-4999.5402693513415</v>
      </c>
      <c r="N151" s="1">
        <f t="shared" si="18"/>
        <v>-4999.889982353947</v>
      </c>
    </row>
    <row r="152" spans="1:14" ht="12.75">
      <c r="A152">
        <f t="shared" si="16"/>
        <v>144</v>
      </c>
      <c r="B152" s="1">
        <f>'Parameter values '!$G$19*(A152)+'Parameter values '!$G$20*(A152)^2+('Parameter values '!$G$21)*(A152)^3</f>
        <v>22265.856000000007</v>
      </c>
      <c r="C152" s="1">
        <f t="shared" si="17"/>
        <v>-58.73199999998906</v>
      </c>
      <c r="D152" s="1">
        <f>($D$4*$B152*EXP(((-1)*(D$5))*$A152)-'Parameter values '!$G$9)</f>
        <v>173126.8223497358</v>
      </c>
      <c r="E152" s="1">
        <f aca="true" t="shared" si="19" ref="E152:I153">($D$4*$B152*EXP(((-1)*(E$5))*$A152)-$F$4)</f>
        <v>37203.194857751</v>
      </c>
      <c r="F152" s="1">
        <f t="shared" si="19"/>
        <v>4999.108366871791</v>
      </c>
      <c r="G152" s="1">
        <f t="shared" si="19"/>
        <v>-2630.9336658174166</v>
      </c>
      <c r="H152" s="1">
        <f t="shared" si="19"/>
        <v>-4438.70242327285</v>
      </c>
      <c r="I152" s="1">
        <f t="shared" si="19"/>
        <v>-4867.01302319233</v>
      </c>
      <c r="J152" s="1">
        <f t="shared" si="18"/>
        <v>-4968.491693651047</v>
      </c>
      <c r="K152" s="1">
        <f t="shared" si="18"/>
        <v>-4992.534807596873</v>
      </c>
      <c r="L152" s="1">
        <f t="shared" si="18"/>
        <v>-4998.231288695796</v>
      </c>
      <c r="M152" s="1">
        <f t="shared" si="18"/>
        <v>-4999.580943194939</v>
      </c>
      <c r="N152" s="1">
        <f t="shared" si="18"/>
        <v>-4999.900713810416</v>
      </c>
    </row>
    <row r="153" spans="1:14" ht="12.75">
      <c r="A153">
        <f t="shared" si="16"/>
        <v>145</v>
      </c>
      <c r="B153" s="1">
        <f>'Parameter values '!$G$19*(A153)+'Parameter values '!$G$20*(A153)^2+('Parameter values '!$G$21)*(A153)^3</f>
        <v>22199.5</v>
      </c>
      <c r="C153" s="1">
        <f t="shared" si="17"/>
        <v>-66.35600000000704</v>
      </c>
      <c r="D153" s="1">
        <f>($D$4*$B153*EXP(((-1)*(D$5))*$A153)-'Parameter values '!$G$9)</f>
        <v>172595.9742485819</v>
      </c>
      <c r="E153" s="1">
        <f t="shared" si="19"/>
        <v>36658.744884306085</v>
      </c>
      <c r="F153" s="1">
        <f t="shared" si="19"/>
        <v>4771.903789137699</v>
      </c>
      <c r="G153" s="1">
        <f t="shared" si="19"/>
        <v>-2707.8017129570967</v>
      </c>
      <c r="H153" s="1">
        <f t="shared" si="19"/>
        <v>-4462.318387440237</v>
      </c>
      <c r="I153" s="1">
        <f t="shared" si="19"/>
        <v>-4873.875869239118</v>
      </c>
      <c r="J153" s="1">
        <f t="shared" si="18"/>
        <v>-4970.41502631184</v>
      </c>
      <c r="K153" s="1">
        <f t="shared" si="18"/>
        <v>-4993.060244198721</v>
      </c>
      <c r="L153" s="1">
        <f t="shared" si="18"/>
        <v>-4998.372139482393</v>
      </c>
      <c r="M153" s="1">
        <f t="shared" si="18"/>
        <v>-4999.6181522894085</v>
      </c>
      <c r="N153" s="1">
        <f t="shared" si="18"/>
        <v>-4999.910429872519</v>
      </c>
    </row>
  </sheetData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3"/>
  <sheetViews>
    <sheetView workbookViewId="0" topLeftCell="A1">
      <selection activeCell="G11" sqref="G11"/>
    </sheetView>
  </sheetViews>
  <sheetFormatPr defaultColWidth="9.140625" defaultRowHeight="12.75"/>
  <cols>
    <col min="2" max="4" width="9.140625" style="1" customWidth="1"/>
    <col min="5" max="5" width="10.8515625" style="5" customWidth="1"/>
    <col min="6" max="6" width="10.8515625" style="1" customWidth="1"/>
    <col min="7" max="7" width="11.28125" style="0" customWidth="1"/>
    <col min="8" max="8" width="12.00390625" style="0" customWidth="1"/>
    <col min="9" max="9" width="11.28125" style="0" customWidth="1"/>
    <col min="10" max="10" width="12.140625" style="0" customWidth="1"/>
  </cols>
  <sheetData>
    <row r="1" spans="1:4" s="16" customFormat="1" ht="18">
      <c r="A1" s="16" t="s">
        <v>65</v>
      </c>
      <c r="B1" s="20"/>
      <c r="C1" s="20"/>
      <c r="D1" s="20"/>
    </row>
    <row r="2" spans="1:4" s="16" customFormat="1" ht="18">
      <c r="A2" s="16" t="s">
        <v>64</v>
      </c>
      <c r="B2" s="20"/>
      <c r="C2" s="20"/>
      <c r="D2" s="20"/>
    </row>
    <row r="3" spans="2:5" s="6" customFormat="1" ht="12.75">
      <c r="B3" s="4"/>
      <c r="C3" s="4"/>
      <c r="D3" s="4"/>
      <c r="E3" s="13"/>
    </row>
    <row r="4" spans="1:7" ht="12.75">
      <c r="A4" t="s">
        <v>16</v>
      </c>
      <c r="C4" s="1" t="s">
        <v>8</v>
      </c>
      <c r="D4" s="1">
        <f>'Parameter values '!$G$7</f>
        <v>8</v>
      </c>
      <c r="F4" s="1" t="s">
        <v>60</v>
      </c>
      <c r="G4">
        <f>'Parameter values '!$G$9</f>
        <v>5000</v>
      </c>
    </row>
    <row r="5" spans="1:16" ht="12.75">
      <c r="A5" t="s">
        <v>17</v>
      </c>
      <c r="C5" s="1" t="s">
        <v>2</v>
      </c>
      <c r="F5" s="1">
        <v>1E-09</v>
      </c>
      <c r="G5">
        <v>0.01</v>
      </c>
      <c r="H5">
        <v>0.02</v>
      </c>
      <c r="I5">
        <v>0.03</v>
      </c>
      <c r="J5">
        <v>0.04</v>
      </c>
      <c r="K5">
        <v>0.05</v>
      </c>
      <c r="L5">
        <v>0.06</v>
      </c>
      <c r="M5">
        <v>0.07</v>
      </c>
      <c r="N5">
        <v>0.08</v>
      </c>
      <c r="O5">
        <v>0.09</v>
      </c>
      <c r="P5">
        <v>0.1</v>
      </c>
    </row>
    <row r="7" spans="1:16" s="9" customFormat="1" ht="12.75">
      <c r="A7" s="9" t="s">
        <v>3</v>
      </c>
      <c r="B7" s="10" t="s">
        <v>4</v>
      </c>
      <c r="C7" s="10" t="s">
        <v>5</v>
      </c>
      <c r="D7" s="21" t="s">
        <v>3</v>
      </c>
      <c r="E7" s="22" t="s">
        <v>33</v>
      </c>
      <c r="F7" s="10" t="s">
        <v>18</v>
      </c>
      <c r="G7" s="10" t="s">
        <v>19</v>
      </c>
      <c r="H7" s="10" t="s">
        <v>20</v>
      </c>
      <c r="I7" s="10" t="s">
        <v>21</v>
      </c>
      <c r="J7" s="10" t="s">
        <v>22</v>
      </c>
      <c r="K7" s="10" t="s">
        <v>23</v>
      </c>
      <c r="L7" s="10" t="s">
        <v>24</v>
      </c>
      <c r="M7" s="10" t="s">
        <v>25</v>
      </c>
      <c r="N7" s="10" t="s">
        <v>26</v>
      </c>
      <c r="O7" s="10" t="s">
        <v>27</v>
      </c>
      <c r="P7" s="10" t="s">
        <v>28</v>
      </c>
    </row>
    <row r="8" spans="1:5" ht="12.75">
      <c r="A8">
        <v>0</v>
      </c>
      <c r="B8" s="1">
        <f>'Parameter values '!$G$19*(A8)+'Parameter values '!$G$20*(A8)^2+('Parameter values '!$G$21)*(A8)^3</f>
        <v>0</v>
      </c>
      <c r="C8" s="1">
        <v>0</v>
      </c>
      <c r="D8" s="23">
        <v>135</v>
      </c>
      <c r="E8" s="23">
        <v>0</v>
      </c>
    </row>
    <row r="9" spans="1:16" ht="12.75">
      <c r="A9">
        <f aca="true" t="shared" si="0" ref="A9:A40">A8+1</f>
        <v>1</v>
      </c>
      <c r="B9" s="1">
        <f>'Parameter values '!$G$19*(A9)+'Parameter values '!$G$20*(A9)^2+('Parameter values '!$G$21)*(A9)^3</f>
        <v>43.084</v>
      </c>
      <c r="C9" s="1">
        <f aca="true" t="shared" si="1" ref="C9:C40">B9-B8</f>
        <v>43.084</v>
      </c>
      <c r="D9" s="23">
        <v>98</v>
      </c>
      <c r="E9" s="23">
        <v>1</v>
      </c>
      <c r="F9" s="1">
        <f aca="true" t="shared" si="2" ref="F9:P9">($D$4*$B9*EXP(((-1)*(F$5))*$A9)-$G$4)</f>
        <v>-4655.328000344672</v>
      </c>
      <c r="G9" s="1">
        <f t="shared" si="2"/>
        <v>-4658.757543702007</v>
      </c>
      <c r="H9" s="1">
        <f t="shared" si="2"/>
        <v>-4662.152962874014</v>
      </c>
      <c r="I9" s="1">
        <f t="shared" si="2"/>
        <v>-4665.514597060768</v>
      </c>
      <c r="J9" s="1">
        <f t="shared" si="2"/>
        <v>-4668.842782428491</v>
      </c>
      <c r="K9" s="1">
        <f t="shared" si="2"/>
        <v>-4672.1378517984895</v>
      </c>
      <c r="L9" s="1">
        <f t="shared" si="2"/>
        <v>-4675.40013468045</v>
      </c>
      <c r="M9" s="1">
        <f t="shared" si="2"/>
        <v>-4678.629957305377</v>
      </c>
      <c r="N9" s="1">
        <f t="shared" si="2"/>
        <v>-4681.827642658225</v>
      </c>
      <c r="O9" s="1">
        <f t="shared" si="2"/>
        <v>-4684.993510510195</v>
      </c>
      <c r="P9" s="1">
        <f t="shared" si="2"/>
        <v>-4688.12787745071</v>
      </c>
    </row>
    <row r="10" spans="1:16" ht="12.75">
      <c r="A10">
        <f t="shared" si="0"/>
        <v>2</v>
      </c>
      <c r="B10" s="1">
        <f>'Parameter values '!$G$19*(A10)+'Parameter values '!$G$20*(A10)^2+('Parameter values '!$G$21)*(A10)^3</f>
        <v>92.272</v>
      </c>
      <c r="C10" s="1">
        <f t="shared" si="1"/>
        <v>49.188</v>
      </c>
      <c r="D10" s="23">
        <v>68</v>
      </c>
      <c r="E10" s="23">
        <v>2</v>
      </c>
      <c r="F10" s="1">
        <f aca="true" t="shared" si="3" ref="F10:P33">($D$4*$B10*EXP(((-1)*(F$5))*$A10)-$G$4)</f>
        <v>-4261.824001476352</v>
      </c>
      <c r="G10" s="1">
        <f t="shared" si="3"/>
        <v>-4276.440864133113</v>
      </c>
      <c r="H10" s="1">
        <f t="shared" si="3"/>
        <v>-4290.768294964295</v>
      </c>
      <c r="I10" s="1">
        <f t="shared" si="3"/>
        <v>-4304.812023656914</v>
      </c>
      <c r="J10" s="1">
        <f t="shared" si="3"/>
        <v>-4318.577667889699</v>
      </c>
      <c r="K10" s="1">
        <f t="shared" si="3"/>
        <v>-4332.070734103888</v>
      </c>
      <c r="L10" s="1">
        <f t="shared" si="3"/>
        <v>-4345.296619705876</v>
      </c>
      <c r="M10" s="1">
        <f t="shared" si="3"/>
        <v>-4358.260615226251</v>
      </c>
      <c r="N10" s="1">
        <f t="shared" si="3"/>
        <v>-4370.967906436078</v>
      </c>
      <c r="O10" s="1">
        <f t="shared" si="3"/>
        <v>-4383.423576421273</v>
      </c>
      <c r="P10" s="1">
        <f t="shared" si="3"/>
        <v>-4395.632607615908</v>
      </c>
    </row>
    <row r="11" spans="1:16" ht="12.75">
      <c r="A11">
        <f t="shared" si="0"/>
        <v>3</v>
      </c>
      <c r="B11" s="1">
        <f>'Parameter values '!$G$19*(A11)+'Parameter values '!$G$20*(A11)^2+('Parameter values '!$G$21)*(A11)^3</f>
        <v>147.46800000000002</v>
      </c>
      <c r="C11" s="1">
        <f t="shared" si="1"/>
        <v>55.19600000000001</v>
      </c>
      <c r="D11" s="23">
        <v>50</v>
      </c>
      <c r="E11" s="23">
        <v>3</v>
      </c>
      <c r="F11" s="1">
        <f t="shared" si="3"/>
        <v>-3820.2560035392316</v>
      </c>
      <c r="G11" s="1">
        <f t="shared" si="3"/>
        <v>-3855.1227044693487</v>
      </c>
      <c r="H11" s="1">
        <f t="shared" si="3"/>
        <v>-3888.958942091184</v>
      </c>
      <c r="I11" s="1">
        <f t="shared" si="3"/>
        <v>-3921.79516776338</v>
      </c>
      <c r="J11" s="1">
        <f t="shared" si="3"/>
        <v>-3953.6609363055536</v>
      </c>
      <c r="K11" s="1">
        <f t="shared" si="3"/>
        <v>-3984.5849290603965</v>
      </c>
      <c r="L11" s="1">
        <f t="shared" si="3"/>
        <v>-4014.59497970882</v>
      </c>
      <c r="M11" s="1">
        <f t="shared" si="3"/>
        <v>-4043.7180993221473</v>
      </c>
      <c r="N11" s="1">
        <f t="shared" si="3"/>
        <v>-4071.9805006738998</v>
      </c>
      <c r="O11" s="1">
        <f t="shared" si="3"/>
        <v>-4099.407621833064</v>
      </c>
      <c r="P11" s="1">
        <f t="shared" si="3"/>
        <v>-4126.024149060067</v>
      </c>
    </row>
    <row r="12" spans="1:16" ht="12.75">
      <c r="A12">
        <f t="shared" si="0"/>
        <v>4</v>
      </c>
      <c r="B12" s="1">
        <f>'Parameter values '!$G$19*(A12)+'Parameter values '!$G$20*(A12)^2+('Parameter values '!$G$21)*(A12)^3</f>
        <v>208.576</v>
      </c>
      <c r="C12" s="1">
        <f t="shared" si="1"/>
        <v>61.107999999999976</v>
      </c>
      <c r="D12" s="23">
        <v>38</v>
      </c>
      <c r="E12" s="23">
        <v>4</v>
      </c>
      <c r="F12" s="1">
        <f t="shared" si="3"/>
        <v>-3331.392006674432</v>
      </c>
      <c r="G12" s="1">
        <f t="shared" si="3"/>
        <v>-3396.8190555149204</v>
      </c>
      <c r="H12" s="1">
        <f t="shared" si="3"/>
        <v>-3459.6806794884887</v>
      </c>
      <c r="I12" s="1">
        <f t="shared" si="3"/>
        <v>-3520.077463930257</v>
      </c>
      <c r="J12" s="1">
        <f t="shared" si="3"/>
        <v>-3578.1060565806683</v>
      </c>
      <c r="K12" s="1">
        <f t="shared" si="3"/>
        <v>-3633.8593155680546</v>
      </c>
      <c r="L12" s="1">
        <f t="shared" si="3"/>
        <v>-3687.4264580014606</v>
      </c>
      <c r="M12" s="1">
        <f t="shared" si="3"/>
        <v>-3738.8932027370447</v>
      </c>
      <c r="N12" s="1">
        <f t="shared" si="3"/>
        <v>-3788.3419075465426</v>
      </c>
      <c r="O12" s="1">
        <f t="shared" si="3"/>
        <v>-3835.8517009072693</v>
      </c>
      <c r="P12" s="1">
        <f t="shared" si="3"/>
        <v>-3881.498608624564</v>
      </c>
    </row>
    <row r="13" spans="1:16" ht="12.75">
      <c r="A13">
        <f t="shared" si="0"/>
        <v>5</v>
      </c>
      <c r="B13" s="1">
        <f>'Parameter values '!$G$19*(A13)+'Parameter values '!$G$20*(A13)^2+('Parameter values '!$G$21)*(A13)^3</f>
        <v>275.5</v>
      </c>
      <c r="C13" s="1">
        <f t="shared" si="1"/>
        <v>66.924</v>
      </c>
      <c r="D13" s="23">
        <v>31</v>
      </c>
      <c r="E13" s="23">
        <v>5</v>
      </c>
      <c r="F13" s="1">
        <f t="shared" si="3"/>
        <v>-2796.00001102</v>
      </c>
      <c r="G13" s="1">
        <f t="shared" si="3"/>
        <v>-2903.4903484004262</v>
      </c>
      <c r="H13" s="1">
        <f t="shared" si="3"/>
        <v>-3005.7383306487454</v>
      </c>
      <c r="I13" s="1">
        <f t="shared" si="3"/>
        <v>-3102.9996199591724</v>
      </c>
      <c r="J13" s="1">
        <f t="shared" si="3"/>
        <v>-3195.517420216128</v>
      </c>
      <c r="K13" s="1">
        <f t="shared" si="3"/>
        <v>-3283.5230741106234</v>
      </c>
      <c r="L13" s="1">
        <f t="shared" si="3"/>
        <v>-3367.2366416174937</v>
      </c>
      <c r="M13" s="1">
        <f t="shared" si="3"/>
        <v>-3446.8674502599556</v>
      </c>
      <c r="N13" s="1">
        <f t="shared" si="3"/>
        <v>-3522.614618537451</v>
      </c>
      <c r="O13" s="1">
        <f t="shared" si="3"/>
        <v>-3594.6675538256113</v>
      </c>
      <c r="P13" s="1">
        <f t="shared" si="3"/>
        <v>-3663.206425993356</v>
      </c>
    </row>
    <row r="14" spans="1:16" ht="12.75">
      <c r="A14">
        <f t="shared" si="0"/>
        <v>6</v>
      </c>
      <c r="B14" s="1">
        <f>'Parameter values '!$G$19*(A14)+'Parameter values '!$G$20*(A14)^2+('Parameter values '!$G$21)*(A14)^3</f>
        <v>348.144</v>
      </c>
      <c r="C14" s="1">
        <f t="shared" si="1"/>
        <v>72.644</v>
      </c>
      <c r="D14" s="23">
        <v>28</v>
      </c>
      <c r="E14" s="24">
        <v>5.7</v>
      </c>
      <c r="F14" s="1">
        <f t="shared" si="3"/>
        <v>-2214.848016710912</v>
      </c>
      <c r="G14" s="1">
        <f t="shared" si="3"/>
        <v>-2377.0426257587624</v>
      </c>
      <c r="H14" s="1">
        <f t="shared" si="3"/>
        <v>-2529.7917718363356</v>
      </c>
      <c r="I14" s="1">
        <f t="shared" si="3"/>
        <v>-2673.645500147473</v>
      </c>
      <c r="J14" s="1">
        <f t="shared" si="3"/>
        <v>-2809.1218394947664</v>
      </c>
      <c r="K14" s="1">
        <f t="shared" si="3"/>
        <v>-2936.7086510318723</v>
      </c>
      <c r="L14" s="1">
        <f t="shared" si="3"/>
        <v>-3056.8653850906157</v>
      </c>
      <c r="M14" s="1">
        <f t="shared" si="3"/>
        <v>-3170.024735698455</v>
      </c>
      <c r="N14" s="1">
        <f t="shared" si="3"/>
        <v>-3276.594198744343</v>
      </c>
      <c r="O14" s="1">
        <f t="shared" si="3"/>
        <v>-3376.957539404078</v>
      </c>
      <c r="P14" s="1">
        <f t="shared" si="3"/>
        <v>-3471.47617410945</v>
      </c>
    </row>
    <row r="15" spans="1:16" ht="12.75">
      <c r="A15">
        <f t="shared" si="0"/>
        <v>7</v>
      </c>
      <c r="B15" s="1">
        <f>'Parameter values '!$G$19*(A15)+'Parameter values '!$G$20*(A15)^2+('Parameter values '!$G$21)*(A15)^3</f>
        <v>426.412</v>
      </c>
      <c r="C15" s="1">
        <f t="shared" si="1"/>
        <v>78.26799999999997</v>
      </c>
      <c r="D15" s="23">
        <v>26</v>
      </c>
      <c r="E15" s="23">
        <v>6</v>
      </c>
      <c r="F15" s="1">
        <f t="shared" si="3"/>
        <v>-1588.7040238790723</v>
      </c>
      <c r="G15" s="1">
        <f t="shared" si="3"/>
        <v>-1819.3286917301184</v>
      </c>
      <c r="H15" s="1">
        <f t="shared" si="3"/>
        <v>-2034.3617290169955</v>
      </c>
      <c r="I15" s="1">
        <f t="shared" si="3"/>
        <v>-2234.8572040588847</v>
      </c>
      <c r="J15" s="1">
        <f t="shared" si="3"/>
        <v>-2421.79794590705</v>
      </c>
      <c r="K15" s="1">
        <f t="shared" si="3"/>
        <v>-2596.100338294912</v>
      </c>
      <c r="L15" s="1">
        <f t="shared" si="3"/>
        <v>-2758.6188117521765</v>
      </c>
      <c r="M15" s="1">
        <f t="shared" si="3"/>
        <v>-2910.1500320242785</v>
      </c>
      <c r="N15" s="1">
        <f t="shared" si="3"/>
        <v>-3051.4368053287935</v>
      </c>
      <c r="O15" s="1">
        <f t="shared" si="3"/>
        <v>-3183.1717195923757</v>
      </c>
      <c r="P15" s="1">
        <f t="shared" si="3"/>
        <v>-3306.0005395175804</v>
      </c>
    </row>
    <row r="16" spans="1:16" ht="12.75">
      <c r="A16">
        <f t="shared" si="0"/>
        <v>8</v>
      </c>
      <c r="B16" s="1">
        <f>'Parameter values '!$G$19*(A16)+'Parameter values '!$G$20*(A16)^2+('Parameter values '!$G$21)*(A16)^3</f>
        <v>510.20799999999997</v>
      </c>
      <c r="C16" s="1">
        <f t="shared" si="1"/>
        <v>83.79599999999999</v>
      </c>
      <c r="F16" s="1">
        <f t="shared" si="3"/>
        <v>-918.336032653312</v>
      </c>
      <c r="G16" s="1">
        <f t="shared" si="3"/>
        <v>-1232.149241142139</v>
      </c>
      <c r="H16" s="1">
        <f t="shared" si="3"/>
        <v>-1521.8353737530183</v>
      </c>
      <c r="I16" s="1">
        <f t="shared" si="3"/>
        <v>-1789.249378087647</v>
      </c>
      <c r="J16" s="1">
        <f t="shared" si="3"/>
        <v>-2036.1036167416505</v>
      </c>
      <c r="K16" s="1">
        <f t="shared" si="3"/>
        <v>-2263.9787996179884</v>
      </c>
      <c r="L16" s="1">
        <f t="shared" si="3"/>
        <v>-2474.3341058669803</v>
      </c>
      <c r="M16" s="1">
        <f t="shared" si="3"/>
        <v>-2668.5165276145913</v>
      </c>
      <c r="N16" s="1">
        <f t="shared" si="3"/>
        <v>-2847.7694953107543</v>
      </c>
      <c r="O16" s="1">
        <f t="shared" si="3"/>
        <v>-3013.240839929398</v>
      </c>
      <c r="P16" s="1">
        <f t="shared" si="3"/>
        <v>-3165.990143005445</v>
      </c>
    </row>
    <row r="17" spans="1:16" ht="12.75">
      <c r="A17">
        <f t="shared" si="0"/>
        <v>9</v>
      </c>
      <c r="B17" s="1">
        <f>'Parameter values '!$G$19*(A17)+'Parameter values '!$G$20*(A17)^2+('Parameter values '!$G$21)*(A17)^3</f>
        <v>599.436</v>
      </c>
      <c r="C17" s="1">
        <f t="shared" si="1"/>
        <v>89.22800000000007</v>
      </c>
      <c r="F17" s="1">
        <f t="shared" si="3"/>
        <v>-204.5120431593914</v>
      </c>
      <c r="G17" s="1">
        <f t="shared" si="3"/>
        <v>-617.2539682060478</v>
      </c>
      <c r="H17" s="1">
        <f t="shared" si="3"/>
        <v>-994.4717244197818</v>
      </c>
      <c r="I17" s="1">
        <f t="shared" si="3"/>
        <v>-1339.2227954615528</v>
      </c>
      <c r="J17" s="1">
        <f t="shared" si="3"/>
        <v>-1654.3015504422833</v>
      </c>
      <c r="K17" s="1">
        <f t="shared" si="3"/>
        <v>-1942.261850435605</v>
      </c>
      <c r="L17" s="1">
        <f t="shared" si="3"/>
        <v>-2205.437748719561</v>
      </c>
      <c r="M17" s="1">
        <f t="shared" si="3"/>
        <v>-2445.9624093730363</v>
      </c>
      <c r="N17" s="1">
        <f t="shared" si="3"/>
        <v>-2665.7853975710273</v>
      </c>
      <c r="O17" s="1">
        <f t="shared" si="3"/>
        <v>-2866.68848172468</v>
      </c>
      <c r="P17" s="1">
        <f t="shared" si="3"/>
        <v>-3050.300075549874</v>
      </c>
    </row>
    <row r="18" spans="1:16" ht="12.75">
      <c r="A18">
        <f t="shared" si="0"/>
        <v>10</v>
      </c>
      <c r="B18" s="1">
        <f>'Parameter values '!$G$19*(A18)+'Parameter values '!$G$20*(A18)^2+('Parameter values '!$G$21)*(A18)^3</f>
        <v>694</v>
      </c>
      <c r="C18" s="1">
        <f t="shared" si="1"/>
        <v>94.56399999999996</v>
      </c>
      <c r="F18" s="1">
        <f t="shared" si="3"/>
        <v>551.9999444800005</v>
      </c>
      <c r="G18" s="1">
        <f t="shared" si="3"/>
        <v>23.657344935647416</v>
      </c>
      <c r="H18" s="1">
        <f t="shared" si="3"/>
        <v>-454.40685891104476</v>
      </c>
      <c r="I18" s="1">
        <f t="shared" si="3"/>
        <v>-886.9772387751027</v>
      </c>
      <c r="J18" s="1">
        <f t="shared" si="3"/>
        <v>-1278.3831044101303</v>
      </c>
      <c r="K18" s="1">
        <f t="shared" si="3"/>
        <v>-1632.541777275459</v>
      </c>
      <c r="L18" s="1">
        <f t="shared" si="3"/>
        <v>-1952.9977964059653</v>
      </c>
      <c r="M18" s="1">
        <f t="shared" si="3"/>
        <v>-2242.9583933500944</v>
      </c>
      <c r="N18" s="1">
        <f t="shared" si="3"/>
        <v>-2505.3255912211857</v>
      </c>
      <c r="O18" s="1">
        <f t="shared" si="3"/>
        <v>-2742.7252491201934</v>
      </c>
      <c r="P18" s="1">
        <f t="shared" si="3"/>
        <v>-2957.5333426161524</v>
      </c>
    </row>
    <row r="19" spans="1:16" ht="12.75">
      <c r="A19">
        <f t="shared" si="0"/>
        <v>11</v>
      </c>
      <c r="B19" s="1">
        <f>'Parameter values '!$G$19*(A19)+'Parameter values '!$G$20*(A19)^2+('Parameter values '!$G$21)*(A19)^3</f>
        <v>793.804</v>
      </c>
      <c r="C19" s="1">
        <f t="shared" si="1"/>
        <v>99.80399999999997</v>
      </c>
      <c r="F19" s="1">
        <f t="shared" si="3"/>
        <v>1350.4319301452488</v>
      </c>
      <c r="G19" s="1">
        <f t="shared" si="3"/>
        <v>688.9337594794024</v>
      </c>
      <c r="H19" s="1">
        <f t="shared" si="3"/>
        <v>96.34105518245815</v>
      </c>
      <c r="I19" s="1">
        <f t="shared" si="3"/>
        <v>-434.52371765442604</v>
      </c>
      <c r="J19" s="1">
        <f t="shared" si="3"/>
        <v>-910.0905023881442</v>
      </c>
      <c r="K19" s="1">
        <f t="shared" si="3"/>
        <v>-1336.1194617658257</v>
      </c>
      <c r="L19" s="1">
        <f t="shared" si="3"/>
        <v>-1717.770746201209</v>
      </c>
      <c r="M19" s="1">
        <f t="shared" si="3"/>
        <v>-2059.6669945781914</v>
      </c>
      <c r="N19" s="1">
        <f t="shared" si="3"/>
        <v>-2365.949324604112</v>
      </c>
      <c r="O19" s="1">
        <f t="shared" si="3"/>
        <v>-2640.3274908794883</v>
      </c>
      <c r="P19" s="1">
        <f t="shared" si="3"/>
        <v>-2886.124818209037</v>
      </c>
    </row>
    <row r="20" spans="1:16" ht="12.75">
      <c r="A20">
        <f t="shared" si="0"/>
        <v>12</v>
      </c>
      <c r="B20" s="1">
        <f>'Parameter values '!$G$19*(A20)+'Parameter values '!$G$20*(A20)^2+('Parameter values '!$G$21)*(A20)^3</f>
        <v>898.7520000000001</v>
      </c>
      <c r="C20" s="1">
        <f t="shared" si="1"/>
        <v>104.94800000000009</v>
      </c>
      <c r="F20" s="1">
        <f t="shared" si="3"/>
        <v>2190.0159137198098</v>
      </c>
      <c r="G20" s="1">
        <f t="shared" si="3"/>
        <v>1376.9721307233503</v>
      </c>
      <c r="H20" s="1">
        <f t="shared" si="3"/>
        <v>655.8669071142967</v>
      </c>
      <c r="I20" s="1">
        <f t="shared" si="3"/>
        <v>16.303947271930156</v>
      </c>
      <c r="J20" s="1">
        <f t="shared" si="3"/>
        <v>-550.937512379578</v>
      </c>
      <c r="K20" s="1">
        <f t="shared" si="3"/>
        <v>-1054.0355554977723</v>
      </c>
      <c r="L20" s="1">
        <f t="shared" si="3"/>
        <v>-1500.2434916117081</v>
      </c>
      <c r="M20" s="1">
        <f t="shared" si="3"/>
        <v>-1895.9944291765419</v>
      </c>
      <c r="N20" s="1">
        <f t="shared" si="3"/>
        <v>-2246.9940235527683</v>
      </c>
      <c r="O20" s="1">
        <f t="shared" si="3"/>
        <v>-2558.3027370844775</v>
      </c>
      <c r="P20" s="1">
        <f t="shared" si="3"/>
        <v>-2834.4087972438765</v>
      </c>
    </row>
    <row r="21" spans="1:16" ht="12.75">
      <c r="A21">
        <f t="shared" si="0"/>
        <v>13</v>
      </c>
      <c r="B21" s="1">
        <f>'Parameter values '!$G$19*(A21)+'Parameter values '!$G$20*(A21)^2+('Parameter values '!$G$21)*(A21)^3</f>
        <v>1008.748</v>
      </c>
      <c r="C21" s="1">
        <f t="shared" si="1"/>
        <v>109.99599999999998</v>
      </c>
      <c r="F21" s="1">
        <f t="shared" si="3"/>
        <v>3069.9838950902085</v>
      </c>
      <c r="G21" s="1">
        <f t="shared" si="3"/>
        <v>2086.216078002035</v>
      </c>
      <c r="H21" s="1">
        <f t="shared" si="3"/>
        <v>1222.3739606094068</v>
      </c>
      <c r="I21" s="1">
        <f t="shared" si="3"/>
        <v>463.8381442901973</v>
      </c>
      <c r="J21" s="1">
        <f t="shared" si="3"/>
        <v>-202.2286902092983</v>
      </c>
      <c r="K21" s="1">
        <f t="shared" si="3"/>
        <v>-787.0989342710282</v>
      </c>
      <c r="L21" s="1">
        <f t="shared" si="3"/>
        <v>-1300.6708232630272</v>
      </c>
      <c r="M21" s="1">
        <f t="shared" si="3"/>
        <v>-1751.6359524361424</v>
      </c>
      <c r="N21" s="1">
        <f t="shared" si="3"/>
        <v>-2147.6263718675555</v>
      </c>
      <c r="O21" s="1">
        <f t="shared" si="3"/>
        <v>-2495.343749858596</v>
      </c>
      <c r="P21" s="1">
        <f t="shared" si="3"/>
        <v>-2800.6727907242066</v>
      </c>
    </row>
    <row r="22" spans="1:16" ht="12.75">
      <c r="A22">
        <f t="shared" si="0"/>
        <v>14</v>
      </c>
      <c r="B22" s="1">
        <f>'Parameter values '!$G$19*(A22)+'Parameter values '!$G$20*(A22)^2+('Parameter values '!$G$21)*(A22)^3</f>
        <v>1123.696</v>
      </c>
      <c r="C22" s="1">
        <f t="shared" si="1"/>
        <v>114.94799999999987</v>
      </c>
      <c r="F22" s="1">
        <f t="shared" si="3"/>
        <v>3989.567874146047</v>
      </c>
      <c r="G22" s="1">
        <f t="shared" si="3"/>
        <v>2815.1549734775717</v>
      </c>
      <c r="H22" s="1">
        <f t="shared" si="3"/>
        <v>1794.1693371106621</v>
      </c>
      <c r="I22" s="1">
        <f t="shared" si="3"/>
        <v>906.5670659111993</v>
      </c>
      <c r="J22" s="1">
        <f t="shared" si="3"/>
        <v>134.92272168526233</v>
      </c>
      <c r="K22" s="1">
        <f t="shared" si="3"/>
        <v>-535.9126437664672</v>
      </c>
      <c r="L22" s="1">
        <f t="shared" si="3"/>
        <v>-1119.1088933186948</v>
      </c>
      <c r="M22" s="1">
        <f t="shared" si="3"/>
        <v>-1626.1153557206226</v>
      </c>
      <c r="N22" s="1">
        <f t="shared" si="3"/>
        <v>-2066.8855992101526</v>
      </c>
      <c r="O22" s="1">
        <f t="shared" si="3"/>
        <v>-2450.0728403065123</v>
      </c>
      <c r="P22" s="1">
        <f t="shared" si="3"/>
        <v>-2783.1998240533812</v>
      </c>
    </row>
    <row r="23" spans="1:16" ht="12.75">
      <c r="A23">
        <f t="shared" si="0"/>
        <v>15</v>
      </c>
      <c r="B23" s="1">
        <f>'Parameter values '!$G$19*(A23)+'Parameter values '!$G$20*(A23)^2+('Parameter values '!$G$21)*(A23)^3</f>
        <v>1243.5</v>
      </c>
      <c r="C23" s="1">
        <f t="shared" si="1"/>
        <v>119.80400000000009</v>
      </c>
      <c r="F23" s="1">
        <f t="shared" si="3"/>
        <v>4947.999850780001</v>
      </c>
      <c r="G23" s="1">
        <f t="shared" si="3"/>
        <v>3562.3229494764746</v>
      </c>
      <c r="H23" s="1">
        <f t="shared" si="3"/>
        <v>2369.65965934173</v>
      </c>
      <c r="I23" s="1">
        <f t="shared" si="3"/>
        <v>1343.1248523334007</v>
      </c>
      <c r="J23" s="1">
        <f t="shared" si="3"/>
        <v>459.5781558633744</v>
      </c>
      <c r="K23" s="1">
        <f t="shared" si="3"/>
        <v>-300.89753333238605</v>
      </c>
      <c r="L23" s="1">
        <f t="shared" si="3"/>
        <v>-955.4450249005195</v>
      </c>
      <c r="M23" s="1">
        <f t="shared" si="3"/>
        <v>-1518.819271842227</v>
      </c>
      <c r="N23" s="1">
        <f t="shared" si="3"/>
        <v>-2003.719979897413</v>
      </c>
      <c r="O23" s="1">
        <f t="shared" si="3"/>
        <v>-2421.0778870946706</v>
      </c>
      <c r="P23" s="4">
        <f t="shared" si="3"/>
        <v>-2780.30116684342</v>
      </c>
    </row>
    <row r="24" spans="1:16" ht="12.75">
      <c r="A24">
        <f t="shared" si="0"/>
        <v>16</v>
      </c>
      <c r="B24" s="1">
        <f>'Parameter values '!$G$19*(A24)+'Parameter values '!$G$20*(A24)^2+('Parameter values '!$G$21)*(A24)^3</f>
        <v>1368.0639999999999</v>
      </c>
      <c r="C24" s="1">
        <f t="shared" si="1"/>
        <v>124.56399999999985</v>
      </c>
      <c r="F24" s="1">
        <f t="shared" si="3"/>
        <v>5944.511824887808</v>
      </c>
      <c r="G24" s="1">
        <f t="shared" si="3"/>
        <v>4326.297924066166</v>
      </c>
      <c r="H24" s="1">
        <f t="shared" si="3"/>
        <v>2947.3468500414547</v>
      </c>
      <c r="I24" s="1">
        <f t="shared" si="3"/>
        <v>1772.2822570230092</v>
      </c>
      <c r="J24" s="1">
        <f t="shared" si="3"/>
        <v>770.9582624482327</v>
      </c>
      <c r="K24" s="1">
        <f t="shared" si="3"/>
        <v>-82.31376027149963</v>
      </c>
      <c r="L24" s="1">
        <f t="shared" si="3"/>
        <v>-809.424214730755</v>
      </c>
      <c r="M24" s="1">
        <f t="shared" si="3"/>
        <v>-1429.0268723906097</v>
      </c>
      <c r="N24" s="1">
        <f t="shared" si="3"/>
        <v>-1957.0174287424115</v>
      </c>
      <c r="O24" s="1">
        <f t="shared" si="3"/>
        <v>-2406.9413019704143</v>
      </c>
      <c r="P24" s="1">
        <f t="shared" si="3"/>
        <v>-2790.3411360492782</v>
      </c>
    </row>
    <row r="25" spans="1:16" ht="12.75">
      <c r="A25">
        <f t="shared" si="0"/>
        <v>17</v>
      </c>
      <c r="B25" s="1">
        <f>'Parameter values '!$G$19*(A25)+'Parameter values '!$G$20*(A25)^2+('Parameter values '!$G$21)*(A25)^3</f>
        <v>1497.2920000000001</v>
      </c>
      <c r="C25" s="1">
        <f t="shared" si="1"/>
        <v>129.2280000000003</v>
      </c>
      <c r="F25" s="1">
        <f t="shared" si="3"/>
        <v>6978.33579636829</v>
      </c>
      <c r="G25" s="1">
        <f t="shared" si="3"/>
        <v>5105.700644569861</v>
      </c>
      <c r="H25" s="1">
        <f t="shared" si="3"/>
        <v>3525.824080878987</v>
      </c>
      <c r="I25" s="1">
        <f t="shared" si="3"/>
        <v>2192.9378095278025</v>
      </c>
      <c r="J25" s="1">
        <f t="shared" si="3"/>
        <v>1068.4285578644667</v>
      </c>
      <c r="K25" s="1">
        <f t="shared" si="3"/>
        <v>119.7196662989827</v>
      </c>
      <c r="L25" s="1">
        <f t="shared" si="3"/>
        <v>-680.6726467069693</v>
      </c>
      <c r="M25" s="1">
        <f t="shared" si="3"/>
        <v>-1355.9354806642923</v>
      </c>
      <c r="N25" s="1">
        <f t="shared" si="3"/>
        <v>-1925.6309756292508</v>
      </c>
      <c r="O25" s="4">
        <f t="shared" si="3"/>
        <v>-2406.263020904649</v>
      </c>
      <c r="P25" s="1">
        <f t="shared" si="3"/>
        <v>-2811.755367232263</v>
      </c>
    </row>
    <row r="26" spans="1:16" ht="12.75">
      <c r="A26">
        <f t="shared" si="0"/>
        <v>18</v>
      </c>
      <c r="B26" s="1">
        <f>'Parameter values '!$G$19*(A26)+'Parameter values '!$G$20*(A26)^2+('Parameter values '!$G$21)*(A26)^3</f>
        <v>1631.0880000000002</v>
      </c>
      <c r="C26" s="1">
        <f t="shared" si="1"/>
        <v>133.79600000000005</v>
      </c>
      <c r="F26" s="1">
        <f t="shared" si="3"/>
        <v>8048.703765123331</v>
      </c>
      <c r="G26" s="1">
        <f t="shared" si="3"/>
        <v>5899.193748723112</v>
      </c>
      <c r="H26" s="1">
        <f t="shared" si="3"/>
        <v>4103.771866708368</v>
      </c>
      <c r="I26" s="1">
        <f t="shared" si="3"/>
        <v>2604.1094517454894</v>
      </c>
      <c r="J26" s="1">
        <f t="shared" si="3"/>
        <v>1351.4861093539066</v>
      </c>
      <c r="K26" s="1">
        <f t="shared" si="3"/>
        <v>305.20714533579485</v>
      </c>
      <c r="L26" s="1">
        <f t="shared" si="3"/>
        <v>-568.71850613478</v>
      </c>
      <c r="M26" s="1">
        <f t="shared" si="3"/>
        <v>-1298.6825697963409</v>
      </c>
      <c r="N26" s="1">
        <f t="shared" si="3"/>
        <v>-1908.3998075735626</v>
      </c>
      <c r="O26" s="1">
        <f t="shared" si="3"/>
        <v>-2417.67845367284</v>
      </c>
      <c r="P26" s="1">
        <f t="shared" si="3"/>
        <v>-2843.0637360674305</v>
      </c>
    </row>
    <row r="27" spans="1:16" ht="12.75">
      <c r="A27">
        <f t="shared" si="0"/>
        <v>19</v>
      </c>
      <c r="B27" s="1">
        <f>'Parameter values '!$G$19*(A27)+'Parameter values '!$G$20*(A27)^2+('Parameter values '!$G$21)*(A27)^3</f>
        <v>1769.3560000000002</v>
      </c>
      <c r="C27" s="1">
        <f t="shared" si="1"/>
        <v>138.26800000000003</v>
      </c>
      <c r="F27" s="1">
        <f t="shared" si="3"/>
        <v>9154.847731057893</v>
      </c>
      <c r="G27" s="1">
        <f t="shared" si="3"/>
        <v>6705.480843179936</v>
      </c>
      <c r="H27" s="1">
        <f t="shared" si="3"/>
        <v>4679.9543004666975</v>
      </c>
      <c r="I27" s="1">
        <f t="shared" si="3"/>
        <v>3004.926624925266</v>
      </c>
      <c r="J27" s="1">
        <f t="shared" si="3"/>
        <v>1619.7471890283605</v>
      </c>
      <c r="K27" s="1">
        <f t="shared" si="3"/>
        <v>474.2604023629001</v>
      </c>
      <c r="L27" s="1">
        <f t="shared" si="3"/>
        <v>-473.01035868153303</v>
      </c>
      <c r="M27" s="1">
        <f t="shared" si="3"/>
        <v>-1256.3645668447089</v>
      </c>
      <c r="N27" s="4">
        <f t="shared" si="3"/>
        <v>-1904.1664843982167</v>
      </c>
      <c r="O27" s="1">
        <f t="shared" si="3"/>
        <v>-2439.872197105114</v>
      </c>
      <c r="P27" s="1">
        <f t="shared" si="3"/>
        <v>-2882.8789293337227</v>
      </c>
    </row>
    <row r="28" spans="1:16" ht="12.75">
      <c r="A28">
        <f t="shared" si="0"/>
        <v>20</v>
      </c>
      <c r="B28" s="1">
        <f>'Parameter values '!$G$19*(A28)+'Parameter values '!$G$20*(A28)^2+('Parameter values '!$G$21)*(A28)^3</f>
        <v>1912</v>
      </c>
      <c r="C28" s="1">
        <f t="shared" si="1"/>
        <v>142.64399999999978</v>
      </c>
      <c r="F28" s="1">
        <f t="shared" si="3"/>
        <v>10295.999694080003</v>
      </c>
      <c r="G28" s="1">
        <f t="shared" si="3"/>
        <v>7523.30559908081</v>
      </c>
      <c r="H28" s="1">
        <f t="shared" si="3"/>
        <v>5253.215424161139</v>
      </c>
      <c r="I28" s="1">
        <f t="shared" si="3"/>
        <v>3394.622785694228</v>
      </c>
      <c r="J28" s="1">
        <f t="shared" si="3"/>
        <v>1872.935835137021</v>
      </c>
      <c r="K28" s="1">
        <f t="shared" si="3"/>
        <v>627.0839321583817</v>
      </c>
      <c r="L28" s="1">
        <f t="shared" si="3"/>
        <v>-392.9333345909563</v>
      </c>
      <c r="M28" s="1">
        <f t="shared" si="3"/>
        <v>-1228.0528395491879</v>
      </c>
      <c r="N28" s="1">
        <f t="shared" si="3"/>
        <v>-1911.790860753751</v>
      </c>
      <c r="O28" s="1">
        <f t="shared" si="3"/>
        <v>-2471.588205762612</v>
      </c>
      <c r="P28" s="1">
        <f t="shared" si="3"/>
        <v>-2929.9115076127723</v>
      </c>
    </row>
    <row r="29" spans="1:16" ht="12.75">
      <c r="A29">
        <f t="shared" si="0"/>
        <v>21</v>
      </c>
      <c r="B29" s="1">
        <f>'Parameter values '!$G$19*(A29)+'Parameter values '!$G$20*(A29)^2+('Parameter values '!$G$21)*(A29)^3</f>
        <v>2058.9240000000004</v>
      </c>
      <c r="C29" s="1">
        <f t="shared" si="1"/>
        <v>146.92400000000043</v>
      </c>
      <c r="F29" s="1">
        <f t="shared" si="3"/>
        <v>11471.391654100775</v>
      </c>
      <c r="G29" s="1">
        <f t="shared" si="3"/>
        <v>8351.450864399374</v>
      </c>
      <c r="H29" s="1">
        <f t="shared" si="3"/>
        <v>5822.475731527169</v>
      </c>
      <c r="I29" s="1">
        <f t="shared" si="3"/>
        <v>3772.5283303706</v>
      </c>
      <c r="J29" s="1">
        <f t="shared" si="3"/>
        <v>2110.873261925558</v>
      </c>
      <c r="K29" s="1">
        <f t="shared" si="3"/>
        <v>763.9618412074924</v>
      </c>
      <c r="L29" s="1">
        <f t="shared" si="3"/>
        <v>-327.8233371438928</v>
      </c>
      <c r="M29" s="1">
        <f t="shared" si="3"/>
        <v>-1212.8072026992786</v>
      </c>
      <c r="N29" s="1">
        <f t="shared" si="3"/>
        <v>-1930.1611820562703</v>
      </c>
      <c r="O29" s="1">
        <f t="shared" si="3"/>
        <v>-2511.637016507071</v>
      </c>
      <c r="P29" s="1">
        <f t="shared" si="3"/>
        <v>-2982.9721673252598</v>
      </c>
    </row>
    <row r="30" spans="1:16" ht="12.75">
      <c r="A30">
        <f t="shared" si="0"/>
        <v>22</v>
      </c>
      <c r="B30" s="1">
        <f>'Parameter values '!$G$19*(A30)+'Parameter values '!$G$20*(A30)^2+('Parameter values '!$G$21)*(A30)^3</f>
        <v>2210.032</v>
      </c>
      <c r="C30" s="1">
        <f t="shared" si="1"/>
        <v>151.10799999999972</v>
      </c>
      <c r="F30" s="1">
        <f t="shared" si="3"/>
        <v>12680.255611034376</v>
      </c>
      <c r="G30" s="1">
        <f t="shared" si="3"/>
        <v>9188.7377927889</v>
      </c>
      <c r="H30" s="1">
        <f t="shared" si="3"/>
        <v>6386.728798073738</v>
      </c>
      <c r="I30" s="1">
        <f t="shared" si="3"/>
        <v>4138.063907754873</v>
      </c>
      <c r="J30" s="1">
        <f t="shared" si="3"/>
        <v>2333.4680629557497</v>
      </c>
      <c r="K30" s="1">
        <f t="shared" si="3"/>
        <v>885.2459747794737</v>
      </c>
      <c r="L30" s="1">
        <f t="shared" si="3"/>
        <v>-276.97947460646174</v>
      </c>
      <c r="M30" s="4">
        <f t="shared" si="3"/>
        <v>-1209.6872452090643</v>
      </c>
      <c r="N30" s="1">
        <f t="shared" si="3"/>
        <v>-1958.2027641233276</v>
      </c>
      <c r="O30" s="1">
        <f t="shared" si="3"/>
        <v>-2558.900538618663</v>
      </c>
      <c r="P30" s="1">
        <f t="shared" si="3"/>
        <v>-3040.9717945453963</v>
      </c>
    </row>
    <row r="31" spans="1:16" ht="12.75">
      <c r="A31">
        <f t="shared" si="0"/>
        <v>23</v>
      </c>
      <c r="B31" s="1">
        <f>'Parameter values '!$G$19*(A31)+'Parameter values '!$G$20*(A31)^2+('Parameter values '!$G$21)*(A31)^3</f>
        <v>2365.228</v>
      </c>
      <c r="C31" s="1">
        <f t="shared" si="1"/>
        <v>155.1959999999999</v>
      </c>
      <c r="F31" s="1">
        <f t="shared" si="3"/>
        <v>13921.823564798055</v>
      </c>
      <c r="G31" s="1">
        <f t="shared" si="3"/>
        <v>10034.024988654046</v>
      </c>
      <c r="H31" s="1">
        <f t="shared" si="3"/>
        <v>6945.038034360445</v>
      </c>
      <c r="I31" s="1">
        <f t="shared" si="3"/>
        <v>4490.734101479748</v>
      </c>
      <c r="J31" s="1">
        <f t="shared" si="3"/>
        <v>2540.707156049946</v>
      </c>
      <c r="K31" s="1">
        <f t="shared" si="3"/>
        <v>991.3452221190337</v>
      </c>
      <c r="L31" s="1">
        <f t="shared" si="3"/>
        <v>-239.6748968286256</v>
      </c>
      <c r="M31" s="1">
        <f t="shared" si="3"/>
        <v>-1217.761746690193</v>
      </c>
      <c r="N31" s="1">
        <f t="shared" si="3"/>
        <v>-1994.8846150718418</v>
      </c>
      <c r="O31" s="1">
        <f t="shared" si="3"/>
        <v>-2612.334847274836</v>
      </c>
      <c r="P31" s="1">
        <f t="shared" si="3"/>
        <v>-3102.9198046336032</v>
      </c>
    </row>
    <row r="32" spans="1:16" ht="12.75">
      <c r="A32">
        <f t="shared" si="0"/>
        <v>24</v>
      </c>
      <c r="B32" s="1">
        <f>'Parameter values '!$G$19*(A32)+'Parameter values '!$G$20*(A32)^2+('Parameter values '!$G$21)*(A32)^3</f>
        <v>2524.416</v>
      </c>
      <c r="C32" s="1">
        <f t="shared" si="1"/>
        <v>159.1880000000001</v>
      </c>
      <c r="F32" s="1">
        <f t="shared" si="3"/>
        <v>15195.327515312136</v>
      </c>
      <c r="G32" s="1">
        <f t="shared" si="3"/>
        <v>10886.207668177478</v>
      </c>
      <c r="H32" s="1">
        <f t="shared" si="3"/>
        <v>7496.533558477528</v>
      </c>
      <c r="I32" s="1">
        <f t="shared" si="3"/>
        <v>4830.121463851583</v>
      </c>
      <c r="J32" s="1">
        <f t="shared" si="3"/>
        <v>2732.6474211339882</v>
      </c>
      <c r="K32" s="1">
        <f t="shared" si="3"/>
        <v>1082.7159012684278</v>
      </c>
      <c r="L32" s="1">
        <f t="shared" si="3"/>
        <v>-215.16620110970325</v>
      </c>
      <c r="M32" s="1">
        <f t="shared" si="3"/>
        <v>-1236.1164232199749</v>
      </c>
      <c r="N32" s="1">
        <f t="shared" si="3"/>
        <v>-2039.2243126939998</v>
      </c>
      <c r="O32" s="1">
        <f t="shared" si="3"/>
        <v>-2670.971353996627</v>
      </c>
      <c r="P32" s="1">
        <f t="shared" si="3"/>
        <v>-3167.921177831636</v>
      </c>
    </row>
    <row r="33" spans="1:16" ht="12.75">
      <c r="A33">
        <f t="shared" si="0"/>
        <v>25</v>
      </c>
      <c r="B33" s="1">
        <f>'Parameter values '!$G$19*(A33)+'Parameter values '!$G$20*(A33)^2+('Parameter values '!$G$21)*(A33)^3</f>
        <v>2687.5</v>
      </c>
      <c r="C33" s="1">
        <f t="shared" si="1"/>
        <v>163.08399999999983</v>
      </c>
      <c r="F33" s="1">
        <f t="shared" si="3"/>
        <v>16499.999462500007</v>
      </c>
      <c r="G33" s="1">
        <f t="shared" si="3"/>
        <v>11744.216836035204</v>
      </c>
      <c r="H33" s="1">
        <f aca="true" t="shared" si="4" ref="H33:P61">($D$4*$B33*EXP(((-1)*(H$5))*$A33)-$G$4)</f>
        <v>8040.409183821619</v>
      </c>
      <c r="I33" s="1">
        <f t="shared" si="4"/>
        <v>5155.880883931815</v>
      </c>
      <c r="J33" s="1">
        <f t="shared" si="4"/>
        <v>2909.4079851860106</v>
      </c>
      <c r="K33" s="1">
        <f t="shared" si="4"/>
        <v>1159.8531324940868</v>
      </c>
      <c r="L33" s="1">
        <f t="shared" si="4"/>
        <v>-202.70155680875905</v>
      </c>
      <c r="M33" s="1">
        <f t="shared" si="4"/>
        <v>-1263.8602158154308</v>
      </c>
      <c r="N33" s="1">
        <f t="shared" si="4"/>
        <v>-2090.2914104128267</v>
      </c>
      <c r="O33" s="1">
        <f t="shared" si="4"/>
        <v>-2733.916671919917</v>
      </c>
      <c r="P33" s="1">
        <f t="shared" si="4"/>
        <v>-3235.172529586176</v>
      </c>
    </row>
    <row r="34" spans="1:16" ht="12.75">
      <c r="A34">
        <f t="shared" si="0"/>
        <v>26</v>
      </c>
      <c r="B34" s="1">
        <f>'Parameter values '!$G$19*(A34)+'Parameter values '!$G$20*(A34)^2+('Parameter values '!$G$21)*(A34)^3</f>
        <v>2854.384</v>
      </c>
      <c r="C34" s="1">
        <f t="shared" si="1"/>
        <v>166.88400000000001</v>
      </c>
      <c r="F34" s="1">
        <f aca="true" t="shared" si="5" ref="F34:G65">($D$4*$B34*EXP(((-1)*(F$5))*$A34)-$G$4)</f>
        <v>17835.071406288134</v>
      </c>
      <c r="G34" s="1">
        <f t="shared" si="5"/>
        <v>12607.018477538615</v>
      </c>
      <c r="H34" s="1">
        <f t="shared" si="4"/>
        <v>8575.919518378843</v>
      </c>
      <c r="I34" s="1">
        <f t="shared" si="4"/>
        <v>5467.734273387592</v>
      </c>
      <c r="J34" s="1">
        <f t="shared" si="4"/>
        <v>3071.163111265846</v>
      </c>
      <c r="K34" s="1">
        <f t="shared" si="4"/>
        <v>1223.2831162207758</v>
      </c>
      <c r="L34" s="4">
        <f t="shared" si="4"/>
        <v>-201.52768433341134</v>
      </c>
      <c r="M34" s="1">
        <f t="shared" si="4"/>
        <v>-1300.1303115707665</v>
      </c>
      <c r="N34" s="1">
        <f t="shared" si="4"/>
        <v>-2147.2096094700923</v>
      </c>
      <c r="O34" s="1">
        <f t="shared" si="4"/>
        <v>-2800.351445416739</v>
      </c>
      <c r="P34" s="1">
        <f t="shared" si="4"/>
        <v>-3303.9574937780544</v>
      </c>
    </row>
    <row r="35" spans="1:16" ht="12.75">
      <c r="A35">
        <f t="shared" si="0"/>
        <v>27</v>
      </c>
      <c r="B35" s="1">
        <f>'Parameter values '!$G$19*(A35)+'Parameter values '!$G$20*(A35)^2+('Parameter values '!$G$21)*(A35)^3</f>
        <v>3024.972</v>
      </c>
      <c r="C35" s="1">
        <f t="shared" si="1"/>
        <v>170.5880000000002</v>
      </c>
      <c r="F35" s="1">
        <f t="shared" si="5"/>
        <v>19199.775346606057</v>
      </c>
      <c r="G35" s="1">
        <f t="shared" si="5"/>
        <v>13473.612765945116</v>
      </c>
      <c r="H35" s="1">
        <f t="shared" si="4"/>
        <v>9102.377171842018</v>
      </c>
      <c r="I35" s="1">
        <f t="shared" si="4"/>
        <v>5765.465554388344</v>
      </c>
      <c r="J35" s="1">
        <f t="shared" si="4"/>
        <v>3218.1356512097827</v>
      </c>
      <c r="K35" s="1">
        <f t="shared" si="4"/>
        <v>1273.5562378121904</v>
      </c>
      <c r="L35" s="1">
        <f t="shared" si="4"/>
        <v>-210.89581148511843</v>
      </c>
      <c r="M35" s="1">
        <f t="shared" si="4"/>
        <v>-1344.0960662450047</v>
      </c>
      <c r="N35" s="1">
        <f t="shared" si="4"/>
        <v>-2209.1579037059996</v>
      </c>
      <c r="O35" s="1">
        <f t="shared" si="4"/>
        <v>-2869.5283717570815</v>
      </c>
      <c r="P35" s="1">
        <f t="shared" si="4"/>
        <v>-3373.6416457329096</v>
      </c>
    </row>
    <row r="36" spans="1:16" ht="12.75">
      <c r="A36">
        <f t="shared" si="0"/>
        <v>28</v>
      </c>
      <c r="B36" s="1">
        <f>'Parameter values '!$G$19*(A36)+'Parameter values '!$G$20*(A36)^2+('Parameter values '!$G$21)*(A36)^3</f>
        <v>3199.168</v>
      </c>
      <c r="C36" s="1">
        <f t="shared" si="1"/>
        <v>174.1959999999999</v>
      </c>
      <c r="F36" s="1">
        <f t="shared" si="5"/>
        <v>20593.343283386377</v>
      </c>
      <c r="G36" s="1">
        <f t="shared" si="5"/>
        <v>14343.033284683443</v>
      </c>
      <c r="H36" s="1">
        <f t="shared" si="4"/>
        <v>9619.150067000683</v>
      </c>
      <c r="I36" s="1">
        <f t="shared" si="4"/>
        <v>6048.915934540497</v>
      </c>
      <c r="J36" s="1">
        <f t="shared" si="4"/>
        <v>3350.5910240367994</v>
      </c>
      <c r="K36" s="1">
        <f t="shared" si="4"/>
        <v>1311.2409275131295</v>
      </c>
      <c r="L36" s="1">
        <f t="shared" si="4"/>
        <v>-230.06671857562287</v>
      </c>
      <c r="M36" s="1">
        <f t="shared" si="4"/>
        <v>-1394.961978070899</v>
      </c>
      <c r="N36" s="1">
        <f t="shared" si="4"/>
        <v>-2275.3708756962765</v>
      </c>
      <c r="O36" s="1">
        <f t="shared" si="4"/>
        <v>-2940.7696063544945</v>
      </c>
      <c r="P36" s="1">
        <f t="shared" si="4"/>
        <v>-3443.667148571254</v>
      </c>
    </row>
    <row r="37" spans="1:16" ht="12.75">
      <c r="A37">
        <f t="shared" si="0"/>
        <v>29</v>
      </c>
      <c r="B37" s="1">
        <f>'Parameter values '!$G$19*(A37)+'Parameter values '!$G$20*(A37)^2+('Parameter values '!$G$21)*(A37)^3</f>
        <v>3376.8759999999997</v>
      </c>
      <c r="C37" s="1">
        <f t="shared" si="1"/>
        <v>177.70799999999963</v>
      </c>
      <c r="F37" s="1">
        <f t="shared" si="5"/>
        <v>22015.007216564776</v>
      </c>
      <c r="G37" s="1">
        <f t="shared" si="5"/>
        <v>15214.346264243479</v>
      </c>
      <c r="H37" s="1">
        <f t="shared" si="4"/>
        <v>10125.658851951268</v>
      </c>
      <c r="I37" s="1">
        <f t="shared" si="4"/>
        <v>6317.979454537361</v>
      </c>
      <c r="J37" s="1">
        <f t="shared" si="4"/>
        <v>3468.8316844330293</v>
      </c>
      <c r="K37" s="1">
        <f t="shared" si="4"/>
        <v>1336.918209416247</v>
      </c>
      <c r="L37" s="1">
        <f t="shared" si="4"/>
        <v>-258.31497316862533</v>
      </c>
      <c r="M37" s="1">
        <f t="shared" si="4"/>
        <v>-1451.9698454892919</v>
      </c>
      <c r="N37" s="1">
        <f t="shared" si="4"/>
        <v>-2345.1382987094885</v>
      </c>
      <c r="O37" s="1">
        <f t="shared" si="4"/>
        <v>-3013.4637119646623</v>
      </c>
      <c r="P37" s="1">
        <f t="shared" si="4"/>
        <v>-3513.547269990399</v>
      </c>
    </row>
    <row r="38" spans="1:16" ht="12.75">
      <c r="A38">
        <f t="shared" si="0"/>
        <v>30</v>
      </c>
      <c r="B38" s="1">
        <f>'Parameter values '!$G$19*(A38)+'Parameter values '!$G$20*(A38)^2+('Parameter values '!$G$21)*(A38)^3</f>
        <v>3558</v>
      </c>
      <c r="C38" s="1">
        <f t="shared" si="1"/>
        <v>181.12400000000025</v>
      </c>
      <c r="F38" s="1">
        <f t="shared" si="5"/>
        <v>23463.999146080012</v>
      </c>
      <c r="G38" s="1">
        <f t="shared" si="5"/>
        <v>16086.649833484418</v>
      </c>
      <c r="H38" s="1">
        <f t="shared" si="4"/>
        <v>10621.374409780366</v>
      </c>
      <c r="I38" s="1">
        <f t="shared" si="4"/>
        <v>6572.598794856414</v>
      </c>
      <c r="J38" s="1">
        <f t="shared" si="4"/>
        <v>3573.192047868921</v>
      </c>
      <c r="K38" s="1">
        <f t="shared" si="4"/>
        <v>1351.1768784649066</v>
      </c>
      <c r="L38" s="1">
        <f t="shared" si="4"/>
        <v>-294.9324456607601</v>
      </c>
      <c r="M38" s="1">
        <f t="shared" si="4"/>
        <v>-1514.400226207123</v>
      </c>
      <c r="N38" s="1">
        <f t="shared" si="4"/>
        <v>-2417.804177570162</v>
      </c>
      <c r="O38" s="1">
        <f t="shared" si="4"/>
        <v>-3087.0622853757623</v>
      </c>
      <c r="P38" s="1">
        <f t="shared" si="4"/>
        <v>-3582.8608859771207</v>
      </c>
    </row>
    <row r="39" spans="1:16" ht="12.75">
      <c r="A39">
        <f t="shared" si="0"/>
        <v>31</v>
      </c>
      <c r="B39" s="1">
        <f>'Parameter values '!$G$19*(A39)+'Parameter values '!$G$20*(A39)^2+('Parameter values '!$G$21)*(A39)^3</f>
        <v>3742.4440000000004</v>
      </c>
      <c r="C39" s="1">
        <f t="shared" si="1"/>
        <v>184.44400000000041</v>
      </c>
      <c r="F39" s="1">
        <f t="shared" si="5"/>
        <v>24939.551071873906</v>
      </c>
      <c r="G39" s="1">
        <f t="shared" si="5"/>
        <v>16959.073285118833</v>
      </c>
      <c r="H39" s="1">
        <f t="shared" si="4"/>
        <v>11105.815462476514</v>
      </c>
      <c r="I39" s="1">
        <f t="shared" si="4"/>
        <v>6812.761328463494</v>
      </c>
      <c r="J39" s="1">
        <f t="shared" si="4"/>
        <v>3664.0338409655396</v>
      </c>
      <c r="K39" s="4">
        <f t="shared" si="4"/>
        <v>1354.6092492804128</v>
      </c>
      <c r="L39" s="1">
        <f t="shared" si="4"/>
        <v>-339.2311881205642</v>
      </c>
      <c r="M39" s="1">
        <f t="shared" si="4"/>
        <v>-1581.5733012619326</v>
      </c>
      <c r="N39" s="1">
        <f t="shared" si="4"/>
        <v>-2492.7653427347177</v>
      </c>
      <c r="O39" s="1">
        <f t="shared" si="4"/>
        <v>-3161.07637208873</v>
      </c>
      <c r="P39" s="1">
        <f t="shared" si="4"/>
        <v>-3651.2470623795516</v>
      </c>
    </row>
    <row r="40" spans="1:16" ht="12.75">
      <c r="A40">
        <f t="shared" si="0"/>
        <v>32</v>
      </c>
      <c r="B40" s="1">
        <f>'Parameter values '!$G$19*(A40)+'Parameter values '!$G$20*(A40)^2+('Parameter values '!$G$21)*(A40)^3</f>
        <v>3930.1119999999996</v>
      </c>
      <c r="C40" s="1">
        <f t="shared" si="1"/>
        <v>187.6679999999992</v>
      </c>
      <c r="F40" s="1">
        <f t="shared" si="5"/>
        <v>26440.89499389134</v>
      </c>
      <c r="G40" s="1">
        <f t="shared" si="5"/>
        <v>17830.776355134058</v>
      </c>
      <c r="H40" s="1">
        <f t="shared" si="4"/>
        <v>11578.546265925386</v>
      </c>
      <c r="I40" s="1">
        <f t="shared" si="4"/>
        <v>7038.4954070833555</v>
      </c>
      <c r="J40" s="1">
        <f t="shared" si="4"/>
        <v>3741.7418476696294</v>
      </c>
      <c r="K40" s="1">
        <f t="shared" si="4"/>
        <v>1347.8074250320878</v>
      </c>
      <c r="L40" s="1">
        <f t="shared" si="4"/>
        <v>-390.5457507837227</v>
      </c>
      <c r="M40" s="1">
        <f t="shared" si="4"/>
        <v>-1652.8492354963682</v>
      </c>
      <c r="N40" s="1">
        <f t="shared" si="4"/>
        <v>-2569.469695415219</v>
      </c>
      <c r="O40" s="1">
        <f t="shared" si="4"/>
        <v>-3235.0727597473365</v>
      </c>
      <c r="P40" s="1">
        <f t="shared" si="4"/>
        <v>-3718.399783985402</v>
      </c>
    </row>
    <row r="41" spans="1:16" ht="12.75">
      <c r="A41">
        <f aca="true" t="shared" si="6" ref="A41:A72">A40+1</f>
        <v>33</v>
      </c>
      <c r="B41" s="1">
        <f>'Parameter values '!$G$19*(A41)+'Parameter values '!$G$20*(A41)^2+('Parameter values '!$G$21)*(A41)^3</f>
        <v>4120.907999999999</v>
      </c>
      <c r="C41" s="1">
        <f aca="true" t="shared" si="7" ref="C41:C72">B41-B40</f>
        <v>190.79599999999982</v>
      </c>
      <c r="F41" s="1">
        <f t="shared" si="5"/>
        <v>27967.262912080303</v>
      </c>
      <c r="G41" s="1">
        <f t="shared" si="5"/>
        <v>18700.948515915934</v>
      </c>
      <c r="H41" s="1">
        <f t="shared" si="4"/>
        <v>12039.17439294015</v>
      </c>
      <c r="I41" s="1">
        <f t="shared" si="4"/>
        <v>7249.86686917021</v>
      </c>
      <c r="J41" s="1">
        <f t="shared" si="4"/>
        <v>3806.720023627906</v>
      </c>
      <c r="K41" s="1">
        <f t="shared" si="4"/>
        <v>1331.3600386762746</v>
      </c>
      <c r="L41" s="1">
        <f t="shared" si="4"/>
        <v>-448.2350032931472</v>
      </c>
      <c r="M41" s="1">
        <f t="shared" si="4"/>
        <v>-1727.6281148627504</v>
      </c>
      <c r="N41" s="1">
        <f t="shared" si="4"/>
        <v>-2647.4141871594584</v>
      </c>
      <c r="O41" s="1">
        <f t="shared" si="4"/>
        <v>-3308.6702242136944</v>
      </c>
      <c r="P41" s="1">
        <f t="shared" si="4"/>
        <v>-3784.0628831271274</v>
      </c>
    </row>
    <row r="42" spans="1:16" ht="12.75">
      <c r="A42">
        <f t="shared" si="6"/>
        <v>34</v>
      </c>
      <c r="B42" s="1">
        <f>'Parameter values '!$G$19*(A42)+'Parameter values '!$G$20*(A42)^2+('Parameter values '!$G$21)*(A42)^3</f>
        <v>4314.736000000001</v>
      </c>
      <c r="C42" s="1">
        <f t="shared" si="7"/>
        <v>193.82800000000134</v>
      </c>
      <c r="F42" s="1">
        <f t="shared" si="5"/>
        <v>29517.886826391834</v>
      </c>
      <c r="G42" s="1">
        <f t="shared" si="5"/>
        <v>19568.808282843616</v>
      </c>
      <c r="H42" s="1">
        <f t="shared" si="4"/>
        <v>12487.34860137228</v>
      </c>
      <c r="I42" s="1">
        <f t="shared" si="4"/>
        <v>7446.97575826102</v>
      </c>
      <c r="J42" s="1">
        <f t="shared" si="4"/>
        <v>3859.3879528758243</v>
      </c>
      <c r="K42" s="1">
        <f t="shared" si="4"/>
        <v>1305.8494226976009</v>
      </c>
      <c r="L42" s="1">
        <f t="shared" si="4"/>
        <v>-511.6835211141124</v>
      </c>
      <c r="M42" s="1">
        <f t="shared" si="4"/>
        <v>-1805.3495311626525</v>
      </c>
      <c r="N42" s="1">
        <f t="shared" si="4"/>
        <v>-2726.1426046819183</v>
      </c>
      <c r="O42" s="1">
        <f t="shared" si="4"/>
        <v>-3381.5357878183017</v>
      </c>
      <c r="P42" s="1">
        <f t="shared" si="4"/>
        <v>-3848.0252053157</v>
      </c>
    </row>
    <row r="43" spans="1:16" ht="12.75">
      <c r="A43">
        <f t="shared" si="6"/>
        <v>35</v>
      </c>
      <c r="B43" s="1">
        <f>'Parameter values '!$G$19*(A43)+'Parameter values '!$G$20*(A43)^2+('Parameter values '!$G$21)*(A43)^3</f>
        <v>4511.5</v>
      </c>
      <c r="C43" s="1">
        <f t="shared" si="7"/>
        <v>196.7639999999992</v>
      </c>
      <c r="F43" s="1">
        <f t="shared" si="5"/>
        <v>31091.99873678002</v>
      </c>
      <c r="G43" s="1">
        <f t="shared" si="5"/>
        <v>20433.602534127804</v>
      </c>
      <c r="H43" s="1">
        <f t="shared" si="4"/>
        <v>12922.756784439549</v>
      </c>
      <c r="I43" s="1">
        <f t="shared" si="4"/>
        <v>7629.953240919818</v>
      </c>
      <c r="J43" s="1">
        <f t="shared" si="4"/>
        <v>3900.177622580459</v>
      </c>
      <c r="K43" s="1">
        <f t="shared" si="4"/>
        <v>1271.8491670134663</v>
      </c>
      <c r="L43" s="1">
        <f t="shared" si="4"/>
        <v>-580.3025914933769</v>
      </c>
      <c r="M43" s="1">
        <f t="shared" si="4"/>
        <v>-1885.4918760647201</v>
      </c>
      <c r="N43" s="1">
        <f t="shared" si="4"/>
        <v>-2805.243219730634</v>
      </c>
      <c r="O43" s="1">
        <f t="shared" si="4"/>
        <v>-3453.3810371147856</v>
      </c>
      <c r="P43" s="1">
        <f t="shared" si="4"/>
        <v>-3910.1160375216805</v>
      </c>
    </row>
    <row r="44" spans="1:16" ht="12.75">
      <c r="A44">
        <f t="shared" si="6"/>
        <v>36</v>
      </c>
      <c r="B44" s="1">
        <f>'Parameter values '!$G$19*(A44)+'Parameter values '!$G$20*(A44)^2+('Parameter values '!$G$21)*(A44)^3</f>
        <v>4711.104</v>
      </c>
      <c r="C44" s="1">
        <f t="shared" si="7"/>
        <v>199.60400000000027</v>
      </c>
      <c r="F44" s="1">
        <f t="shared" si="5"/>
        <v>32688.830643202076</v>
      </c>
      <c r="G44" s="1">
        <f t="shared" si="5"/>
        <v>21294.60584366831</v>
      </c>
      <c r="H44" s="1">
        <f t="shared" si="4"/>
        <v>13345.124000496373</v>
      </c>
      <c r="I44" s="1">
        <f t="shared" si="4"/>
        <v>7798.958713983802</v>
      </c>
      <c r="J44" s="1">
        <f t="shared" si="4"/>
        <v>3929.5304931070295</v>
      </c>
      <c r="K44" s="1">
        <f t="shared" si="4"/>
        <v>1229.922027970154</v>
      </c>
      <c r="L44" s="1">
        <f t="shared" si="4"/>
        <v>-653.5308878167962</v>
      </c>
      <c r="M44" s="1">
        <f t="shared" si="4"/>
        <v>-1967.5713984308072</v>
      </c>
      <c r="N44" s="1">
        <f t="shared" si="4"/>
        <v>-2884.34635418449</v>
      </c>
      <c r="O44" s="1">
        <f t="shared" si="4"/>
        <v>-3523.958537148653</v>
      </c>
      <c r="P44" s="1">
        <f t="shared" si="4"/>
        <v>-3970.200815069362</v>
      </c>
    </row>
    <row r="45" spans="1:16" ht="12.75">
      <c r="A45">
        <f t="shared" si="6"/>
        <v>37</v>
      </c>
      <c r="B45" s="1">
        <f>'Parameter values '!$G$19*(A45)+'Parameter values '!$G$20*(A45)^2+('Parameter values '!$G$21)*(A45)^3</f>
        <v>4913.452</v>
      </c>
      <c r="C45" s="1">
        <f t="shared" si="7"/>
        <v>202.34799999999996</v>
      </c>
      <c r="F45" s="1">
        <f t="shared" si="5"/>
        <v>34307.614545618235</v>
      </c>
      <c r="G45" s="1">
        <f t="shared" si="5"/>
        <v>22151.119826710175</v>
      </c>
      <c r="H45" s="1">
        <f t="shared" si="4"/>
        <v>13754.21057955726</v>
      </c>
      <c r="I45" s="1">
        <f t="shared" si="4"/>
        <v>7954.177091302481</v>
      </c>
      <c r="J45" s="1">
        <f t="shared" si="4"/>
        <v>3947.8948421185723</v>
      </c>
      <c r="K45" s="1">
        <f t="shared" si="4"/>
        <v>1180.6181543842094</v>
      </c>
      <c r="L45" s="1">
        <f t="shared" si="4"/>
        <v>-730.8348562063393</v>
      </c>
      <c r="M45" s="1">
        <f t="shared" si="4"/>
        <v>-2051.1410720213617</v>
      </c>
      <c r="N45" s="1">
        <f t="shared" si="4"/>
        <v>-2963.121902238687</v>
      </c>
      <c r="O45" s="1">
        <f t="shared" si="4"/>
        <v>-3593.0583705529516</v>
      </c>
      <c r="P45" s="1">
        <f t="shared" si="4"/>
        <v>-4028.177115338064</v>
      </c>
    </row>
    <row r="46" spans="1:16" ht="12.75">
      <c r="A46">
        <f t="shared" si="6"/>
        <v>38</v>
      </c>
      <c r="B46" s="1">
        <f>'Parameter values '!$G$19*(A46)+'Parameter values '!$G$20*(A46)^2+('Parameter values '!$G$21)*(A46)^3</f>
        <v>5118.448</v>
      </c>
      <c r="C46" s="1">
        <f t="shared" si="7"/>
        <v>204.9960000000001</v>
      </c>
      <c r="F46" s="1">
        <f t="shared" si="5"/>
        <v>35947.58244399184</v>
      </c>
      <c r="G46" s="1">
        <f t="shared" si="5"/>
        <v>23002.472498081315</v>
      </c>
      <c r="H46" s="1">
        <f t="shared" si="4"/>
        <v>14149.81030396813</v>
      </c>
      <c r="I46" s="1">
        <f t="shared" si="4"/>
        <v>8095.816260620939</v>
      </c>
      <c r="J46" s="4">
        <f t="shared" si="4"/>
        <v>3955.723362774317</v>
      </c>
      <c r="K46" s="1">
        <f t="shared" si="4"/>
        <v>1124.4735993828635</v>
      </c>
      <c r="L46" s="1">
        <f t="shared" si="4"/>
        <v>-811.7088536421643</v>
      </c>
      <c r="M46" s="1">
        <f t="shared" si="4"/>
        <v>-2135.789314460098</v>
      </c>
      <c r="N46" s="1">
        <f t="shared" si="4"/>
        <v>-3041.2768443055948</v>
      </c>
      <c r="O46" s="1">
        <f t="shared" si="4"/>
        <v>-3660.504822489951</v>
      </c>
      <c r="P46" s="1">
        <f t="shared" si="4"/>
        <v>-4083.9709402748235</v>
      </c>
    </row>
    <row r="47" spans="1:16" ht="12.75">
      <c r="A47">
        <f t="shared" si="6"/>
        <v>39</v>
      </c>
      <c r="B47" s="1">
        <f>'Parameter values '!$G$19*(A47)+'Parameter values '!$G$20*(A47)^2+('Parameter values '!$G$21)*(A47)^3</f>
        <v>5325.996</v>
      </c>
      <c r="C47" s="1">
        <f t="shared" si="7"/>
        <v>207.54799999999977</v>
      </c>
      <c r="F47" s="1">
        <f t="shared" si="5"/>
        <v>37607.96633828928</v>
      </c>
      <c r="G47" s="1">
        <f t="shared" si="5"/>
        <v>23848.017642797815</v>
      </c>
      <c r="H47" s="1">
        <f t="shared" si="4"/>
        <v>14531.748660700603</v>
      </c>
      <c r="I47" s="1">
        <f t="shared" si="4"/>
        <v>8224.104701697666</v>
      </c>
      <c r="J47" s="1">
        <f t="shared" si="4"/>
        <v>3953.4709973679055</v>
      </c>
      <c r="K47" s="1">
        <f t="shared" si="4"/>
        <v>1062.0090893878778</v>
      </c>
      <c r="L47" s="1">
        <f t="shared" si="4"/>
        <v>-895.6750727595763</v>
      </c>
      <c r="M47" s="1">
        <f t="shared" si="4"/>
        <v>-2221.138592837693</v>
      </c>
      <c r="N47" s="1">
        <f t="shared" si="4"/>
        <v>-3118.5527810031163</v>
      </c>
      <c r="O47" s="1">
        <f t="shared" si="4"/>
        <v>-3726.153226372705</v>
      </c>
      <c r="P47" s="1">
        <f t="shared" si="4"/>
        <v>-4137.533284858333</v>
      </c>
    </row>
    <row r="48" spans="1:16" ht="12.75">
      <c r="A48">
        <f t="shared" si="6"/>
        <v>40</v>
      </c>
      <c r="B48" s="1">
        <f>'Parameter values '!$G$19*(A48)+'Parameter values '!$G$20*(A48)^2+('Parameter values '!$G$21)*(A48)^3</f>
        <v>5536</v>
      </c>
      <c r="C48" s="1">
        <f t="shared" si="7"/>
        <v>210.0039999999999</v>
      </c>
      <c r="F48" s="1">
        <f t="shared" si="5"/>
        <v>39287.998228480035</v>
      </c>
      <c r="G48" s="1">
        <f t="shared" si="5"/>
        <v>24687.134198826396</v>
      </c>
      <c r="H48" s="1">
        <f t="shared" si="4"/>
        <v>14899.881162823509</v>
      </c>
      <c r="I48" s="1">
        <f t="shared" si="4"/>
        <v>8339.289257167608</v>
      </c>
      <c r="J48" s="1">
        <f t="shared" si="4"/>
        <v>3941.5929889472973</v>
      </c>
      <c r="K48" s="1">
        <f t="shared" si="4"/>
        <v>993.7290239831036</v>
      </c>
      <c r="L48" s="1">
        <f t="shared" si="4"/>
        <v>-982.2832847184986</v>
      </c>
      <c r="M48" s="1">
        <f t="shared" si="4"/>
        <v>-2306.843946454347</v>
      </c>
      <c r="N48" s="1">
        <f t="shared" si="4"/>
        <v>-3194.723510206117</v>
      </c>
      <c r="O48" s="1">
        <f t="shared" si="4"/>
        <v>-3789.8869802543068</v>
      </c>
      <c r="P48" s="1">
        <f t="shared" si="4"/>
        <v>-4188.836984895741</v>
      </c>
    </row>
    <row r="49" spans="1:16" ht="12.75">
      <c r="A49">
        <f t="shared" si="6"/>
        <v>41</v>
      </c>
      <c r="B49" s="1">
        <f>'Parameter values '!$G$19*(A49)+'Parameter values '!$G$20*(A49)^2+('Parameter values '!$G$21)*(A49)^3</f>
        <v>5748.3640000000005</v>
      </c>
      <c r="C49" s="1">
        <f t="shared" si="7"/>
        <v>212.3640000000005</v>
      </c>
      <c r="F49" s="1">
        <f t="shared" si="5"/>
        <v>40986.91011453665</v>
      </c>
      <c r="G49" s="1">
        <f t="shared" si="5"/>
        <v>25519.22565179691</v>
      </c>
      <c r="H49" s="1">
        <f t="shared" si="4"/>
        <v>15254.091737781793</v>
      </c>
      <c r="I49" s="1">
        <f t="shared" si="4"/>
        <v>8441.633048062848</v>
      </c>
      <c r="J49" s="1">
        <f t="shared" si="4"/>
        <v>3920.543134587524</v>
      </c>
      <c r="K49" s="1">
        <f t="shared" si="4"/>
        <v>920.1206826208354</v>
      </c>
      <c r="L49" s="1">
        <f t="shared" si="4"/>
        <v>-1071.1104281414832</v>
      </c>
      <c r="M49" s="1">
        <f t="shared" si="4"/>
        <v>-2392.591452878119</v>
      </c>
      <c r="N49" s="1">
        <f t="shared" si="4"/>
        <v>-3269.592665494987</v>
      </c>
      <c r="O49" s="1">
        <f t="shared" si="4"/>
        <v>-3851.614739618026</v>
      </c>
      <c r="P49" s="1">
        <f t="shared" si="4"/>
        <v>-4237.873834694641</v>
      </c>
    </row>
    <row r="50" spans="1:16" ht="12.75">
      <c r="A50">
        <f t="shared" si="6"/>
        <v>42</v>
      </c>
      <c r="B50" s="1">
        <f>'Parameter values '!$G$19*(A50)+'Parameter values '!$G$20*(A50)^2+('Parameter values '!$G$21)*(A50)^3</f>
        <v>5962.992</v>
      </c>
      <c r="C50" s="1">
        <f t="shared" si="7"/>
        <v>214.6279999999997</v>
      </c>
      <c r="F50" s="1">
        <f t="shared" si="5"/>
        <v>42703.93399643473</v>
      </c>
      <c r="G50" s="1">
        <f t="shared" si="5"/>
        <v>26343.719441461</v>
      </c>
      <c r="H50" s="1">
        <f t="shared" si="4"/>
        <v>15594.29118018732</v>
      </c>
      <c r="I50" s="1">
        <f t="shared" si="4"/>
        <v>8531.413526287351</v>
      </c>
      <c r="J50" s="1">
        <f t="shared" si="4"/>
        <v>3890.7722250495463</v>
      </c>
      <c r="K50" s="1">
        <f t="shared" si="4"/>
        <v>841.6536161688409</v>
      </c>
      <c r="L50" s="1">
        <f t="shared" si="4"/>
        <v>-1161.7600690351364</v>
      </c>
      <c r="M50" s="1">
        <f t="shared" si="4"/>
        <v>-2478.0966596723747</v>
      </c>
      <c r="N50" s="1">
        <f t="shared" si="4"/>
        <v>-3342.991430356764</v>
      </c>
      <c r="O50" s="1">
        <f t="shared" si="4"/>
        <v>-3911.267788909616</v>
      </c>
      <c r="P50" s="1">
        <f t="shared" si="4"/>
        <v>-4284.651963072848</v>
      </c>
    </row>
    <row r="51" spans="1:16" ht="12.75">
      <c r="A51">
        <f t="shared" si="6"/>
        <v>43</v>
      </c>
      <c r="B51" s="1">
        <f>'Parameter values '!$G$19*(A51)+'Parameter values '!$G$20*(A51)^2+('Parameter values '!$G$21)*(A51)^3</f>
        <v>6179.7880000000005</v>
      </c>
      <c r="C51" s="1">
        <f t="shared" si="7"/>
        <v>216.79600000000028</v>
      </c>
      <c r="F51" s="1">
        <f t="shared" si="5"/>
        <v>44438.301874152974</v>
      </c>
      <c r="G51" s="1">
        <f t="shared" si="5"/>
        <v>27160.06637969612</v>
      </c>
      <c r="H51" s="1">
        <f t="shared" si="4"/>
        <v>15920.415666897894</v>
      </c>
      <c r="I51" s="1">
        <f t="shared" si="4"/>
        <v>8608.920656709237</v>
      </c>
      <c r="J51" s="1">
        <f t="shared" si="4"/>
        <v>3852.726656557368</v>
      </c>
      <c r="K51" s="1">
        <f t="shared" si="4"/>
        <v>758.7792031901063</v>
      </c>
      <c r="L51" s="1">
        <f t="shared" si="4"/>
        <v>-1253.861753821342</v>
      </c>
      <c r="M51" s="1">
        <f t="shared" si="4"/>
        <v>-2563.1030007699287</v>
      </c>
      <c r="N51" s="1">
        <f t="shared" si="4"/>
        <v>-3414.7763390968794</v>
      </c>
      <c r="O51" s="1">
        <f t="shared" si="4"/>
        <v>-3968.797591411929</v>
      </c>
      <c r="P51" s="1">
        <f t="shared" si="4"/>
        <v>-4329.19345471287</v>
      </c>
    </row>
    <row r="52" spans="1:16" ht="12.75">
      <c r="A52">
        <f t="shared" si="6"/>
        <v>44</v>
      </c>
      <c r="B52" s="1">
        <f>'Parameter values '!$G$19*(A52)+'Parameter values '!$G$20*(A52)^2+('Parameter values '!$G$21)*(A52)^3</f>
        <v>6398.656000000001</v>
      </c>
      <c r="C52" s="1">
        <f t="shared" si="7"/>
        <v>218.8680000000004</v>
      </c>
      <c r="F52" s="1">
        <f t="shared" si="5"/>
        <v>46189.24574767315</v>
      </c>
      <c r="G52" s="1">
        <f t="shared" si="5"/>
        <v>27967.740079857358</v>
      </c>
      <c r="H52" s="1">
        <f t="shared" si="4"/>
        <v>16232.42533223057</v>
      </c>
      <c r="I52" s="1">
        <f t="shared" si="4"/>
        <v>8674.455221884806</v>
      </c>
      <c r="J52" s="1">
        <f t="shared" si="4"/>
        <v>3806.847201364364</v>
      </c>
      <c r="K52" s="1">
        <f t="shared" si="4"/>
        <v>671.9303525927835</v>
      </c>
      <c r="L52" s="1">
        <f t="shared" si="4"/>
        <v>-1347.0702750833025</v>
      </c>
      <c r="M52" s="1">
        <f t="shared" si="4"/>
        <v>-2647.380213496427</v>
      </c>
      <c r="N52" s="1">
        <f t="shared" si="4"/>
        <v>-3484.8271725308546</v>
      </c>
      <c r="O52" s="1">
        <f t="shared" si="4"/>
        <v>-4024.1735148743473</v>
      </c>
      <c r="P52" s="1">
        <f t="shared" si="4"/>
        <v>-4371.532202921534</v>
      </c>
    </row>
    <row r="53" spans="1:16" ht="12.75">
      <c r="A53">
        <f t="shared" si="6"/>
        <v>45</v>
      </c>
      <c r="B53" s="1">
        <f>'Parameter values '!$G$19*(A53)+'Parameter values '!$G$20*(A53)^2+('Parameter values '!$G$21)*(A53)^3</f>
        <v>6619.5</v>
      </c>
      <c r="C53" s="1">
        <f t="shared" si="7"/>
        <v>220.84399999999914</v>
      </c>
      <c r="F53" s="1">
        <f t="shared" si="5"/>
        <v>47955.99761698006</v>
      </c>
      <c r="G53" s="1">
        <f t="shared" si="5"/>
        <v>28766.236397282628</v>
      </c>
      <c r="H53" s="1">
        <f t="shared" si="4"/>
        <v>16530.302901223167</v>
      </c>
      <c r="I53" s="1">
        <f t="shared" si="4"/>
        <v>8728.327242763833</v>
      </c>
      <c r="J53" s="1">
        <f t="shared" si="4"/>
        <v>3753.5679246623367</v>
      </c>
      <c r="K53" s="1">
        <f t="shared" si="4"/>
        <v>581.5213358980873</v>
      </c>
      <c r="L53" s="1">
        <f t="shared" si="4"/>
        <v>-1441.0648673538103</v>
      </c>
      <c r="M53" s="1">
        <f t="shared" si="4"/>
        <v>-2730.722769629021</v>
      </c>
      <c r="N53" s="1">
        <f t="shared" si="4"/>
        <v>-3553.044954081175</v>
      </c>
      <c r="O53" s="1">
        <f t="shared" si="4"/>
        <v>-4077.3807285909816</v>
      </c>
      <c r="P53" s="1">
        <f t="shared" si="4"/>
        <v>-4411.71197932084</v>
      </c>
    </row>
    <row r="54" spans="1:16" ht="12.75">
      <c r="A54">
        <f t="shared" si="6"/>
        <v>46</v>
      </c>
      <c r="B54" s="1">
        <f>'Parameter values '!$G$19*(A54)+'Parameter values '!$G$20*(A54)^2+('Parameter values '!$G$21)*(A54)^3</f>
        <v>6842.224</v>
      </c>
      <c r="C54" s="1">
        <f t="shared" si="7"/>
        <v>222.72400000000016</v>
      </c>
      <c r="F54" s="1">
        <f t="shared" si="5"/>
        <v>49737.78948206163</v>
      </c>
      <c r="G54" s="1">
        <f t="shared" si="5"/>
        <v>29555.07288075985</v>
      </c>
      <c r="H54" s="1">
        <f t="shared" si="4"/>
        <v>16814.05237892359</v>
      </c>
      <c r="I54" s="1">
        <f t="shared" si="4"/>
        <v>8770.854509045916</v>
      </c>
      <c r="J54" s="1">
        <f t="shared" si="4"/>
        <v>3693.3152362159944</v>
      </c>
      <c r="K54" s="1">
        <f t="shared" si="4"/>
        <v>487.94773385933513</v>
      </c>
      <c r="L54" s="1">
        <f t="shared" si="4"/>
        <v>-1535.5483482178042</v>
      </c>
      <c r="M54" s="1">
        <f t="shared" si="4"/>
        <v>-2812.948331580445</v>
      </c>
      <c r="N54" s="1">
        <f t="shared" si="4"/>
        <v>-3619.3500498480985</v>
      </c>
      <c r="O54" s="1">
        <f t="shared" si="4"/>
        <v>-4128.418266299152</v>
      </c>
      <c r="P54" s="1">
        <f t="shared" si="4"/>
        <v>-4449.784705792083</v>
      </c>
    </row>
    <row r="55" spans="1:16" ht="12.75">
      <c r="A55">
        <f t="shared" si="6"/>
        <v>47</v>
      </c>
      <c r="B55" s="1">
        <f>'Parameter values '!$G$19*(A55)+'Parameter values '!$G$20*(A55)^2+('Parameter values '!$G$21)*(A55)^3</f>
        <v>7066.732000000002</v>
      </c>
      <c r="C55" s="1">
        <f t="shared" si="7"/>
        <v>224.50800000000163</v>
      </c>
      <c r="F55" s="1">
        <f t="shared" si="5"/>
        <v>51533.85334290884</v>
      </c>
      <c r="G55" s="1">
        <f t="shared" si="5"/>
        <v>30333.788234767584</v>
      </c>
      <c r="H55" s="1">
        <f t="shared" si="4"/>
        <v>17083.697793750343</v>
      </c>
      <c r="I55" s="1">
        <f t="shared" si="4"/>
        <v>8802.361213163644</v>
      </c>
      <c r="J55" s="1">
        <f t="shared" si="4"/>
        <v>3626.507065884445</v>
      </c>
      <c r="K55" s="1">
        <f t="shared" si="4"/>
        <v>391.5864835345237</v>
      </c>
      <c r="L55" s="1">
        <f t="shared" si="4"/>
        <v>-1630.2462181485712</v>
      </c>
      <c r="M55" s="1">
        <f t="shared" si="4"/>
        <v>-2893.896242788649</v>
      </c>
      <c r="N55" s="1">
        <f t="shared" si="4"/>
        <v>-3683.6803745041866</v>
      </c>
      <c r="O55" s="1">
        <f t="shared" si="4"/>
        <v>-4177.297248280081</v>
      </c>
      <c r="P55" s="1">
        <f t="shared" si="4"/>
        <v>-4485.808914052632</v>
      </c>
    </row>
    <row r="56" spans="1:16" ht="12.75">
      <c r="A56">
        <f t="shared" si="6"/>
        <v>48</v>
      </c>
      <c r="B56" s="1">
        <f>'Parameter values '!$G$19*(A56)+'Parameter values '!$G$20*(A56)^2+('Parameter values '!$G$21)*(A56)^3</f>
        <v>7292.928000000002</v>
      </c>
      <c r="C56" s="1">
        <f t="shared" si="7"/>
        <v>226.1959999999999</v>
      </c>
      <c r="F56" s="1">
        <f t="shared" si="5"/>
        <v>53343.42119951573</v>
      </c>
      <c r="G56" s="1">
        <f t="shared" si="5"/>
        <v>31101.941792303813</v>
      </c>
      <c r="H56" s="1">
        <f t="shared" si="4"/>
        <v>17339.28199302962</v>
      </c>
      <c r="I56" s="1">
        <f t="shared" si="4"/>
        <v>8823.176682160714</v>
      </c>
      <c r="J56" s="1">
        <f t="shared" si="4"/>
        <v>3553.5521529229645</v>
      </c>
      <c r="K56" s="1">
        <f t="shared" si="4"/>
        <v>292.79601317638753</v>
      </c>
      <c r="L56" s="1">
        <f t="shared" si="4"/>
        <v>-1724.9057308286938</v>
      </c>
      <c r="M56" s="1">
        <f t="shared" si="4"/>
        <v>-2973.426059637326</v>
      </c>
      <c r="N56" s="1">
        <f t="shared" si="4"/>
        <v>-3745.989703436448</v>
      </c>
      <c r="O56" s="1">
        <f t="shared" si="4"/>
        <v>-4224.039255332581</v>
      </c>
      <c r="P56" s="1">
        <f t="shared" si="4"/>
        <v>-4519.848378506276</v>
      </c>
    </row>
    <row r="57" spans="1:16" ht="12.75">
      <c r="A57">
        <f t="shared" si="6"/>
        <v>49</v>
      </c>
      <c r="B57" s="1">
        <f>'Parameter values '!$G$19*(A57)+'Parameter values '!$G$20*(A57)^2+('Parameter values '!$G$21)*(A57)^3</f>
        <v>7520.716</v>
      </c>
      <c r="C57" s="1">
        <f t="shared" si="7"/>
        <v>227.78799999999865</v>
      </c>
      <c r="F57" s="1">
        <f t="shared" si="5"/>
        <v>55165.7250518794</v>
      </c>
      <c r="G57" s="1">
        <f t="shared" si="5"/>
        <v>31859.112998120363</v>
      </c>
      <c r="H57" s="1">
        <f t="shared" si="4"/>
        <v>17580.86548887442</v>
      </c>
      <c r="I57" s="1">
        <f t="shared" si="4"/>
        <v>8833.634202012458</v>
      </c>
      <c r="J57" s="1">
        <f t="shared" si="4"/>
        <v>3474.849439645104</v>
      </c>
      <c r="K57" s="1">
        <f t="shared" si="4"/>
        <v>191.91645346559744</v>
      </c>
      <c r="L57" s="1">
        <f t="shared" si="4"/>
        <v>-1819.2949442066283</v>
      </c>
      <c r="M57" s="1">
        <f t="shared" si="4"/>
        <v>-3051.4161307051654</v>
      </c>
      <c r="N57" s="1">
        <f t="shared" si="4"/>
        <v>-3806.2460903879874</v>
      </c>
      <c r="O57" s="1">
        <f t="shared" si="4"/>
        <v>-4268.6748468108435</v>
      </c>
      <c r="P57" s="1">
        <f t="shared" si="4"/>
        <v>-4551.970908425362</v>
      </c>
    </row>
    <row r="58" spans="1:16" ht="12.75">
      <c r="A58">
        <f t="shared" si="6"/>
        <v>50</v>
      </c>
      <c r="B58" s="1">
        <f>'Parameter values '!$G$19*(A58)+'Parameter values '!$G$20*(A58)^2+('Parameter values '!$G$21)*(A58)^3</f>
        <v>7750</v>
      </c>
      <c r="C58" s="1">
        <f t="shared" si="7"/>
        <v>229.28399999999965</v>
      </c>
      <c r="F58" s="1">
        <f t="shared" si="5"/>
        <v>56999.99690000008</v>
      </c>
      <c r="G58" s="1">
        <f t="shared" si="5"/>
        <v>32604.900902183275</v>
      </c>
      <c r="H58" s="1">
        <f t="shared" si="4"/>
        <v>17808.525352629425</v>
      </c>
      <c r="I58" s="4">
        <f t="shared" si="4"/>
        <v>8834.06992920265</v>
      </c>
      <c r="J58" s="1">
        <f t="shared" si="4"/>
        <v>3390.787560669987</v>
      </c>
      <c r="K58" s="1">
        <f t="shared" si="4"/>
        <v>89.26991468172582</v>
      </c>
      <c r="L58" s="1">
        <f t="shared" si="4"/>
        <v>-1913.2017611924352</v>
      </c>
      <c r="M58" s="1">
        <f t="shared" si="4"/>
        <v>-3127.7622278162535</v>
      </c>
      <c r="N58" s="1">
        <f t="shared" si="4"/>
        <v>-3864.430388898481</v>
      </c>
      <c r="O58" s="1">
        <f t="shared" si="4"/>
        <v>-4311.242214628977</v>
      </c>
      <c r="P58" s="1">
        <f t="shared" si="4"/>
        <v>-4582.247286056701</v>
      </c>
    </row>
    <row r="59" spans="1:16" ht="12.75">
      <c r="A59">
        <f t="shared" si="6"/>
        <v>51</v>
      </c>
      <c r="B59" s="1">
        <f>'Parameter values '!$G$19*(A59)+'Parameter values '!$G$20*(A59)^2+('Parameter values '!$G$21)*(A59)^3</f>
        <v>7980.684</v>
      </c>
      <c r="C59" s="1">
        <f t="shared" si="7"/>
        <v>230.6840000000002</v>
      </c>
      <c r="F59" s="1">
        <f t="shared" si="5"/>
        <v>58845.468743881014</v>
      </c>
      <c r="G59" s="1">
        <f t="shared" si="5"/>
        <v>33338.923663182315</v>
      </c>
      <c r="H59" s="1">
        <f t="shared" si="4"/>
        <v>18022.354156161946</v>
      </c>
      <c r="I59" s="1">
        <f t="shared" si="4"/>
        <v>8824.821884625444</v>
      </c>
      <c r="J59" s="1">
        <f t="shared" si="4"/>
        <v>3301.7444195846365</v>
      </c>
      <c r="K59" s="1">
        <f t="shared" si="4"/>
        <v>-14.839179610025894</v>
      </c>
      <c r="L59" s="1">
        <f t="shared" si="4"/>
        <v>-2006.4329676876914</v>
      </c>
      <c r="M59" s="1">
        <f t="shared" si="4"/>
        <v>-3202.3762322183034</v>
      </c>
      <c r="N59" s="1">
        <f t="shared" si="4"/>
        <v>-3920.5348750792436</v>
      </c>
      <c r="O59" s="1">
        <f t="shared" si="4"/>
        <v>-4351.785965003055</v>
      </c>
      <c r="P59" s="1">
        <f t="shared" si="4"/>
        <v>-4610.750337860276</v>
      </c>
    </row>
    <row r="60" spans="1:16" ht="12.75">
      <c r="A60">
        <f t="shared" si="6"/>
        <v>52</v>
      </c>
      <c r="B60" s="1">
        <f>'Parameter values '!$G$19*(A60)+'Parameter values '!$G$20*(A60)^2+('Parameter values '!$G$21)*(A60)^3</f>
        <v>8212.671999999999</v>
      </c>
      <c r="C60" s="1">
        <f t="shared" si="7"/>
        <v>231.98799999999846</v>
      </c>
      <c r="F60" s="1">
        <f t="shared" si="5"/>
        <v>60701.37258352853</v>
      </c>
      <c r="G60" s="1">
        <f t="shared" si="5"/>
        <v>34060.81806191577</v>
      </c>
      <c r="H60" s="1">
        <f t="shared" si="4"/>
        <v>18222.458958334228</v>
      </c>
      <c r="I60" s="1">
        <f t="shared" si="4"/>
        <v>8806.229025124212</v>
      </c>
      <c r="J60" s="1">
        <f t="shared" si="4"/>
        <v>3208.0868454188476</v>
      </c>
      <c r="K60" s="1">
        <f t="shared" si="4"/>
        <v>-120.1237108746418</v>
      </c>
      <c r="L60" s="1">
        <f t="shared" si="4"/>
        <v>-2098.813274562434</v>
      </c>
      <c r="M60" s="1">
        <f t="shared" si="4"/>
        <v>-3275.1848782290053</v>
      </c>
      <c r="N60" s="1">
        <f t="shared" si="4"/>
        <v>-3974.56196865743</v>
      </c>
      <c r="O60" s="1">
        <f t="shared" si="4"/>
        <v>-4390.356019696737</v>
      </c>
      <c r="P60" s="1">
        <f t="shared" si="4"/>
        <v>-4637.554126763374</v>
      </c>
    </row>
    <row r="61" spans="1:16" ht="12.75">
      <c r="A61">
        <f t="shared" si="6"/>
        <v>53</v>
      </c>
      <c r="B61" s="1">
        <f>'Parameter values '!$G$19*(A61)+'Parameter values '!$G$20*(A61)^2+('Parameter values '!$G$21)*(A61)^3</f>
        <v>8445.867999999999</v>
      </c>
      <c r="C61" s="1">
        <f t="shared" si="7"/>
        <v>233.1959999999999</v>
      </c>
      <c r="F61" s="1">
        <f t="shared" si="5"/>
        <v>62566.94041895206</v>
      </c>
      <c r="G61" s="1">
        <f t="shared" si="5"/>
        <v>34770.239024379116</v>
      </c>
      <c r="H61" s="1">
        <f t="shared" si="4"/>
        <v>18408.960335045605</v>
      </c>
      <c r="I61" s="1">
        <f t="shared" si="4"/>
        <v>8778.630388211343</v>
      </c>
      <c r="J61" s="1">
        <f t="shared" si="4"/>
        <v>3110.170321862399</v>
      </c>
      <c r="K61" s="1">
        <f aca="true" t="shared" si="8" ref="K61:P92">($D$4*$B61*EXP(((-1)*(K$5))*$A61)-$G$4)</f>
        <v>-226.3134436138871</v>
      </c>
      <c r="L61" s="1">
        <f t="shared" si="8"/>
        <v>-2190.1843692243788</v>
      </c>
      <c r="M61" s="1">
        <f t="shared" si="8"/>
        <v>-3346.1285558455484</v>
      </c>
      <c r="N61" s="1">
        <f t="shared" si="8"/>
        <v>-4026.5230487615713</v>
      </c>
      <c r="O61" s="1">
        <f t="shared" si="8"/>
        <v>-4427.006628633727</v>
      </c>
      <c r="P61" s="1">
        <f t="shared" si="8"/>
        <v>-4662.733254021056</v>
      </c>
    </row>
    <row r="62" spans="1:16" ht="12.75">
      <c r="A62">
        <f t="shared" si="6"/>
        <v>54</v>
      </c>
      <c r="B62" s="1">
        <f>'Parameter values '!$G$19*(A62)+'Parameter values '!$G$20*(A62)^2+('Parameter values '!$G$21)*(A62)^3</f>
        <v>8680.176</v>
      </c>
      <c r="C62" s="1">
        <f t="shared" si="7"/>
        <v>234.3080000000009</v>
      </c>
      <c r="F62" s="1">
        <f t="shared" si="5"/>
        <v>64441.404250164065</v>
      </c>
      <c r="G62" s="1">
        <f t="shared" si="5"/>
        <v>35466.85915438918</v>
      </c>
      <c r="H62" s="1">
        <f aca="true" t="shared" si="9" ref="H62:J65">($D$4*$B62*EXP(((-1)*(H$5))*$A62)-$G$4)</f>
        <v>18581.991451284677</v>
      </c>
      <c r="I62" s="1">
        <f t="shared" si="9"/>
        <v>8742.364305734514</v>
      </c>
      <c r="J62" s="1">
        <f t="shared" si="9"/>
        <v>3008.3387826534818</v>
      </c>
      <c r="K62" s="1">
        <f t="shared" si="8"/>
        <v>-333.15456998983973</v>
      </c>
      <c r="L62" s="1">
        <f t="shared" si="8"/>
        <v>-2280.403981562038</v>
      </c>
      <c r="M62" s="1">
        <f t="shared" si="8"/>
        <v>-3415.1601730920174</v>
      </c>
      <c r="N62" s="1">
        <f t="shared" si="8"/>
        <v>-4076.437360576677</v>
      </c>
      <c r="O62" s="1">
        <f t="shared" si="8"/>
        <v>-4461.795485918149</v>
      </c>
      <c r="P62" s="1">
        <f t="shared" si="8"/>
        <v>-4686.362259999009</v>
      </c>
    </row>
    <row r="63" spans="1:16" ht="12.75">
      <c r="A63">
        <f t="shared" si="6"/>
        <v>55</v>
      </c>
      <c r="B63" s="1">
        <f>'Parameter values '!$G$19*(A63)+'Parameter values '!$G$20*(A63)^2+('Parameter values '!$G$21)*(A63)^3</f>
        <v>8915.5</v>
      </c>
      <c r="C63" s="1">
        <f t="shared" si="7"/>
        <v>235.32400000000052</v>
      </c>
      <c r="F63" s="1">
        <f t="shared" si="5"/>
        <v>66323.99607718011</v>
      </c>
      <c r="G63" s="1">
        <f t="shared" si="5"/>
        <v>36150.36827557783</v>
      </c>
      <c r="H63" s="1">
        <f t="shared" si="9"/>
        <v>18741.697173681827</v>
      </c>
      <c r="I63" s="1">
        <f t="shared" si="9"/>
        <v>8697.767682466669</v>
      </c>
      <c r="J63" s="1">
        <f t="shared" si="9"/>
        <v>2902.924467035101</v>
      </c>
      <c r="K63" s="1">
        <f t="shared" si="8"/>
        <v>-440.4092272927892</v>
      </c>
      <c r="L63" s="1">
        <f t="shared" si="8"/>
        <v>-2369.344968273957</v>
      </c>
      <c r="M63" s="1">
        <f t="shared" si="8"/>
        <v>-3482.2440782691874</v>
      </c>
      <c r="N63" s="1">
        <f t="shared" si="8"/>
        <v>-4124.3310087535465</v>
      </c>
      <c r="O63" s="1">
        <f t="shared" si="8"/>
        <v>-4494.782941544287</v>
      </c>
      <c r="P63" s="1">
        <f t="shared" si="8"/>
        <v>-4708.515113922989</v>
      </c>
    </row>
    <row r="64" spans="1:16" ht="12.75">
      <c r="A64">
        <f t="shared" si="6"/>
        <v>56</v>
      </c>
      <c r="B64" s="1">
        <f>'Parameter values '!$G$19*(A64)+'Parameter values '!$G$20*(A64)^2+('Parameter values '!$G$21)*(A64)^3</f>
        <v>9151.744</v>
      </c>
      <c r="C64" s="1">
        <f t="shared" si="7"/>
        <v>236.2440000000006</v>
      </c>
      <c r="F64" s="1">
        <f t="shared" si="5"/>
        <v>68213.94790001881</v>
      </c>
      <c r="G64" s="1">
        <f t="shared" si="5"/>
        <v>36820.47298259207</v>
      </c>
      <c r="H64" s="1">
        <f t="shared" si="9"/>
        <v>18888.23322210107</v>
      </c>
      <c r="I64" s="1">
        <f t="shared" si="9"/>
        <v>8645.175335798513</v>
      </c>
      <c r="J64" s="1">
        <f t="shared" si="9"/>
        <v>2794.2478296144054</v>
      </c>
      <c r="K64" s="1">
        <f t="shared" si="8"/>
        <v>-547.8549938402984</v>
      </c>
      <c r="L64" s="1">
        <f t="shared" si="8"/>
        <v>-2456.89441891234</v>
      </c>
      <c r="M64" s="1">
        <f t="shared" si="8"/>
        <v>-3547.355041758222</v>
      </c>
      <c r="N64" s="1">
        <f t="shared" si="8"/>
        <v>-4170.236033298013</v>
      </c>
      <c r="O64" s="1">
        <f t="shared" si="8"/>
        <v>-4526.031301364679</v>
      </c>
      <c r="P64" s="1">
        <f t="shared" si="8"/>
        <v>-4729.264783358877</v>
      </c>
    </row>
    <row r="65" spans="1:16" ht="12.75">
      <c r="A65">
        <f t="shared" si="6"/>
        <v>57</v>
      </c>
      <c r="B65" s="1">
        <f>'Parameter values '!$G$19*(A65)+'Parameter values '!$G$20*(A65)^2+('Parameter values '!$G$21)*(A65)^3</f>
        <v>9388.812</v>
      </c>
      <c r="C65" s="1">
        <f t="shared" si="7"/>
        <v>237.0679999999993</v>
      </c>
      <c r="F65" s="1">
        <f t="shared" si="5"/>
        <v>70110.49171870184</v>
      </c>
      <c r="G65" s="1">
        <f t="shared" si="5"/>
        <v>37476.89620133983</v>
      </c>
      <c r="H65" s="1">
        <f t="shared" si="9"/>
        <v>19021.765358857403</v>
      </c>
      <c r="I65" s="1">
        <f t="shared" si="9"/>
        <v>8584.91939290518</v>
      </c>
      <c r="J65" s="1">
        <f t="shared" si="9"/>
        <v>2682.617499370548</v>
      </c>
      <c r="K65" s="1">
        <f t="shared" si="8"/>
        <v>-655.2843683077299</v>
      </c>
      <c r="L65" s="1">
        <f t="shared" si="8"/>
        <v>-2542.9527863624917</v>
      </c>
      <c r="M65" s="1">
        <f t="shared" si="8"/>
        <v>-3610.4772966021733</v>
      </c>
      <c r="N65" s="1">
        <f t="shared" si="8"/>
        <v>-4214.189563577977</v>
      </c>
      <c r="O65" s="1">
        <f t="shared" si="8"/>
        <v>-4555.604208207761</v>
      </c>
      <c r="P65" s="1">
        <f t="shared" si="8"/>
        <v>-4748.682874890465</v>
      </c>
    </row>
    <row r="66" spans="1:16" ht="12.75">
      <c r="A66">
        <f t="shared" si="6"/>
        <v>58</v>
      </c>
      <c r="B66" s="1">
        <f>'Parameter values '!$G$19*(A66)+'Parameter values '!$G$20*(A66)^2+('Parameter values '!$G$21)*(A66)^3</f>
        <v>9626.608</v>
      </c>
      <c r="C66" s="1">
        <f t="shared" si="7"/>
        <v>237.79600000000028</v>
      </c>
      <c r="F66" s="1">
        <f aca="true" t="shared" si="10" ref="F66:P97">($D$4*$B66*EXP(((-1)*(F$5))*$A66)-$G$4)</f>
        <v>72012.85953325401</v>
      </c>
      <c r="G66" s="1">
        <f t="shared" si="10"/>
        <v>38119.37675812346</v>
      </c>
      <c r="H66" s="1">
        <f t="shared" si="10"/>
        <v>19142.468614191483</v>
      </c>
      <c r="I66" s="1">
        <f t="shared" si="10"/>
        <v>8517.328741942296</v>
      </c>
      <c r="J66" s="1">
        <f t="shared" si="10"/>
        <v>2568.330282941053</v>
      </c>
      <c r="K66" s="1">
        <f t="shared" si="8"/>
        <v>-762.5042369538387</v>
      </c>
      <c r="L66" s="1">
        <f t="shared" si="8"/>
        <v>-2627.4330439426417</v>
      </c>
      <c r="M66" s="1">
        <f t="shared" si="8"/>
        <v>-3671.6036367364377</v>
      </c>
      <c r="N66" s="1">
        <f t="shared" si="8"/>
        <v>-4256.23304605731</v>
      </c>
      <c r="O66" s="1">
        <f t="shared" si="8"/>
        <v>-4583.566097382163</v>
      </c>
      <c r="P66" s="1">
        <f t="shared" si="8"/>
        <v>-4766.839338141818</v>
      </c>
    </row>
    <row r="67" spans="1:16" ht="12.75">
      <c r="A67">
        <f t="shared" si="6"/>
        <v>59</v>
      </c>
      <c r="B67" s="1">
        <f>'Parameter values '!$G$19*(A67)+'Parameter values '!$G$20*(A67)^2+('Parameter values '!$G$21)*(A67)^3</f>
        <v>9865.036</v>
      </c>
      <c r="C67" s="1">
        <f t="shared" si="7"/>
        <v>238.42799999999988</v>
      </c>
      <c r="F67" s="1">
        <f t="shared" si="10"/>
        <v>73920.28334370315</v>
      </c>
      <c r="G67" s="1">
        <f t="shared" si="10"/>
        <v>38747.6689575053</v>
      </c>
      <c r="H67" s="1">
        <f t="shared" si="10"/>
        <v>19250.526546677997</v>
      </c>
      <c r="I67" s="1">
        <f t="shared" si="10"/>
        <v>8442.728534002094</v>
      </c>
      <c r="J67" s="1">
        <f t="shared" si="10"/>
        <v>2451.6712076764616</v>
      </c>
      <c r="K67" s="1">
        <f t="shared" si="8"/>
        <v>-869.3353327144032</v>
      </c>
      <c r="L67" s="1">
        <f t="shared" si="8"/>
        <v>-2710.2598708348087</v>
      </c>
      <c r="M67" s="1">
        <f t="shared" si="8"/>
        <v>-3730.7345714522207</v>
      </c>
      <c r="N67" s="1">
        <f t="shared" si="8"/>
        <v>-4296.411541385729</v>
      </c>
      <c r="O67" s="1">
        <f t="shared" si="8"/>
        <v>-4609.981720165813</v>
      </c>
      <c r="P67" s="1">
        <f t="shared" si="8"/>
        <v>-4783.8022259426925</v>
      </c>
    </row>
    <row r="68" spans="1:16" ht="12.75">
      <c r="A68">
        <f t="shared" si="6"/>
        <v>60</v>
      </c>
      <c r="B68" s="1">
        <f>'Parameter values '!$G$19*(A68)+'Parameter values '!$G$20*(A68)^2+('Parameter values '!$G$21)*(A68)^3</f>
        <v>10104</v>
      </c>
      <c r="C68" s="1">
        <f t="shared" si="7"/>
        <v>238.96399999999994</v>
      </c>
      <c r="F68" s="1">
        <f t="shared" si="10"/>
        <v>75831.99515008014</v>
      </c>
      <c r="G68" s="1">
        <f t="shared" si="10"/>
        <v>39361.54216875234</v>
      </c>
      <c r="H68" s="1">
        <f t="shared" si="10"/>
        <v>19346.130537287125</v>
      </c>
      <c r="I68" s="1">
        <f t="shared" si="10"/>
        <v>8361.439732727285</v>
      </c>
      <c r="J68" s="1">
        <f t="shared" si="10"/>
        <v>2332.913600289792</v>
      </c>
      <c r="K68" s="1">
        <f t="shared" si="8"/>
        <v>-975.6116896888216</v>
      </c>
      <c r="L68" s="1">
        <f t="shared" si="8"/>
        <v>-2791.368867140447</v>
      </c>
      <c r="M68" s="1">
        <f t="shared" si="8"/>
        <v>-3787.877534447146</v>
      </c>
      <c r="N68" s="1">
        <f t="shared" si="8"/>
        <v>-4334.7730865336125</v>
      </c>
      <c r="O68" s="1">
        <f t="shared" si="8"/>
        <v>-4634.915729246733</v>
      </c>
      <c r="P68" s="1">
        <f t="shared" si="8"/>
        <v>-4799.637504055705</v>
      </c>
    </row>
    <row r="69" spans="1:16" ht="12.75">
      <c r="A69">
        <f t="shared" si="6"/>
        <v>61</v>
      </c>
      <c r="B69" s="1">
        <f>'Parameter values '!$G$19*(A69)+'Parameter values '!$G$20*(A69)^2+('Parameter values '!$G$21)*(A69)^3</f>
        <v>10343.404</v>
      </c>
      <c r="C69" s="1">
        <f t="shared" si="7"/>
        <v>239.40400000000045</v>
      </c>
      <c r="F69" s="1">
        <f t="shared" si="10"/>
        <v>77747.226952419</v>
      </c>
      <c r="G69" s="1">
        <f t="shared" si="10"/>
        <v>39960.78042070926</v>
      </c>
      <c r="H69" s="1">
        <f t="shared" si="10"/>
        <v>19429.479115860133</v>
      </c>
      <c r="I69" s="1">
        <f t="shared" si="10"/>
        <v>8273.778708639948</v>
      </c>
      <c r="J69" s="1">
        <f t="shared" si="10"/>
        <v>2212.3191972421064</v>
      </c>
      <c r="K69" s="1">
        <f t="shared" si="8"/>
        <v>-1081.1800961358044</v>
      </c>
      <c r="L69" s="1">
        <f t="shared" si="8"/>
        <v>-2870.70579948894</v>
      </c>
      <c r="M69" s="1">
        <f t="shared" si="8"/>
        <v>-3843.0461456370244</v>
      </c>
      <c r="N69" s="1">
        <f t="shared" si="8"/>
        <v>-4371.368117752785</v>
      </c>
      <c r="O69" s="1">
        <f t="shared" si="8"/>
        <v>-4658.432320453037</v>
      </c>
      <c r="P69" s="1">
        <f t="shared" si="8"/>
        <v>-4814.408904470398</v>
      </c>
    </row>
    <row r="70" spans="1:16" ht="12.75">
      <c r="A70">
        <f t="shared" si="6"/>
        <v>62</v>
      </c>
      <c r="B70" s="1">
        <f>'Parameter values '!$G$19*(A70)+'Parameter values '!$G$20*(A70)^2+('Parameter values '!$G$21)*(A70)^3</f>
        <v>10583.152</v>
      </c>
      <c r="C70" s="1">
        <f t="shared" si="7"/>
        <v>239.7479999999996</v>
      </c>
      <c r="F70" s="1">
        <f t="shared" si="10"/>
        <v>79665.21075075677</v>
      </c>
      <c r="G70" s="1">
        <f t="shared" si="10"/>
        <v>40545.18200495163</v>
      </c>
      <c r="H70" s="1">
        <f t="shared" si="10"/>
        <v>19500.777318800796</v>
      </c>
      <c r="I70" s="1">
        <f t="shared" si="10"/>
        <v>8180.056875394654</v>
      </c>
      <c r="J70" s="1">
        <f t="shared" si="10"/>
        <v>2090.138283299999</v>
      </c>
      <c r="K70" s="1">
        <f t="shared" si="8"/>
        <v>-1185.8995487217117</v>
      </c>
      <c r="L70" s="1">
        <f t="shared" si="8"/>
        <v>-2948.2258778075065</v>
      </c>
      <c r="M70" s="1">
        <f t="shared" si="8"/>
        <v>-3896.2595237658534</v>
      </c>
      <c r="N70" s="1">
        <f t="shared" si="8"/>
        <v>-4406.248950261743</v>
      </c>
      <c r="O70" s="1">
        <f t="shared" si="8"/>
        <v>-4680.594925477306</v>
      </c>
      <c r="P70" s="1">
        <f t="shared" si="8"/>
        <v>-4828.177816821004</v>
      </c>
    </row>
    <row r="71" spans="1:16" ht="12.75">
      <c r="A71">
        <f t="shared" si="6"/>
        <v>63</v>
      </c>
      <c r="B71" s="1">
        <f>'Parameter values '!$G$19*(A71)+'Parameter values '!$G$20*(A71)^2+('Parameter values '!$G$21)*(A71)^3</f>
        <v>10823.148</v>
      </c>
      <c r="C71" s="1">
        <f t="shared" si="7"/>
        <v>239.99599999999919</v>
      </c>
      <c r="F71" s="1">
        <f t="shared" si="10"/>
        <v>81585.17854513357</v>
      </c>
      <c r="G71" s="1">
        <f t="shared" si="10"/>
        <v>41114.559087073576</v>
      </c>
      <c r="H71" s="1">
        <f t="shared" si="10"/>
        <v>19560.236076823494</v>
      </c>
      <c r="I71" s="1">
        <f t="shared" si="10"/>
        <v>8080.580365309996</v>
      </c>
      <c r="J71" s="1">
        <f t="shared" si="10"/>
        <v>1966.609854975908</v>
      </c>
      <c r="K71" s="1">
        <f t="shared" si="8"/>
        <v>-1289.6407104259838</v>
      </c>
      <c r="L71" s="1">
        <f t="shared" si="8"/>
        <v>-3023.893063583102</v>
      </c>
      <c r="M71" s="1">
        <f t="shared" si="8"/>
        <v>-3947.5416477515028</v>
      </c>
      <c r="N71" s="1">
        <f t="shared" si="8"/>
        <v>-4439.469310691222</v>
      </c>
      <c r="O71" s="1">
        <f t="shared" si="8"/>
        <v>-4701.4659506614</v>
      </c>
      <c r="P71" s="1">
        <f t="shared" si="8"/>
        <v>-4841.003213000873</v>
      </c>
    </row>
    <row r="72" spans="1:16" ht="12.75">
      <c r="A72">
        <f t="shared" si="6"/>
        <v>64</v>
      </c>
      <c r="B72" s="1">
        <f>'Parameter values '!$G$19*(A72)+'Parameter values '!$G$20*(A72)^2+('Parameter values '!$G$21)*(A72)^3</f>
        <v>11063.296</v>
      </c>
      <c r="C72" s="1">
        <f t="shared" si="7"/>
        <v>240.14800000000105</v>
      </c>
      <c r="F72" s="1">
        <f t="shared" si="10"/>
        <v>83506.36233559262</v>
      </c>
      <c r="G72" s="1">
        <f t="shared" si="10"/>
        <v>41668.7373259661</v>
      </c>
      <c r="H72" s="1">
        <f t="shared" si="10"/>
        <v>19608.07163163697</v>
      </c>
      <c r="I72" s="1">
        <f t="shared" si="10"/>
        <v>7975.649741670835</v>
      </c>
      <c r="J72" s="1">
        <f t="shared" si="10"/>
        <v>1841.96180581917</v>
      </c>
      <c r="K72" s="1">
        <f t="shared" si="8"/>
        <v>-1392.285374199656</v>
      </c>
      <c r="L72" s="1">
        <f t="shared" si="8"/>
        <v>-3097.6794097061766</v>
      </c>
      <c r="M72" s="1">
        <f t="shared" si="8"/>
        <v>-3996.9207646369673</v>
      </c>
      <c r="N72" s="1">
        <f t="shared" si="8"/>
        <v>-4471.083918478179</v>
      </c>
      <c r="O72" s="1">
        <f t="shared" si="8"/>
        <v>-4721.106557259008</v>
      </c>
      <c r="P72" s="1">
        <f t="shared" si="8"/>
        <v>-4852.9416005273915</v>
      </c>
    </row>
    <row r="73" spans="1:16" ht="12.75">
      <c r="A73">
        <f aca="true" t="shared" si="11" ref="A73:A104">A72+1</f>
        <v>65</v>
      </c>
      <c r="B73" s="1">
        <f>'Parameter values '!$G$19*(A73)+'Parameter values '!$G$20*(A73)^2+('Parameter values '!$G$21)*(A73)^3</f>
        <v>11303.5</v>
      </c>
      <c r="C73" s="1">
        <f aca="true" t="shared" si="12" ref="C73:C104">B73-B72</f>
        <v>240.20399999999972</v>
      </c>
      <c r="F73" s="1">
        <f t="shared" si="10"/>
        <v>85427.99412218019</v>
      </c>
      <c r="G73" s="1">
        <f t="shared" si="10"/>
        <v>42207.55550094516</v>
      </c>
      <c r="H73" s="1">
        <f t="shared" si="10"/>
        <v>19644.50498047969</v>
      </c>
      <c r="I73" s="1">
        <f t="shared" si="10"/>
        <v>7865.559745425251</v>
      </c>
      <c r="J73" s="1">
        <f t="shared" si="10"/>
        <v>1716.411130765784</v>
      </c>
      <c r="K73" s="1">
        <f t="shared" si="8"/>
        <v>-1493.7259341930421</v>
      </c>
      <c r="L73" s="1">
        <f t="shared" si="8"/>
        <v>-3169.5644317788006</v>
      </c>
      <c r="M73" s="1">
        <f t="shared" si="8"/>
        <v>-4044.4288419769728</v>
      </c>
      <c r="N73" s="1">
        <f t="shared" si="8"/>
        <v>-4501.148112559445</v>
      </c>
      <c r="O73" s="1">
        <f t="shared" si="8"/>
        <v>-4739.576478932397</v>
      </c>
      <c r="P73" s="1">
        <f t="shared" si="8"/>
        <v>-4864.047000657424</v>
      </c>
    </row>
    <row r="74" spans="1:16" ht="12.75">
      <c r="A74">
        <f t="shared" si="11"/>
        <v>66</v>
      </c>
      <c r="B74" s="1">
        <f>'Parameter values '!$G$19*(A74)+'Parameter values '!$G$20*(A74)^2+('Parameter values '!$G$21)*(A74)^3</f>
        <v>11543.664</v>
      </c>
      <c r="C74" s="1">
        <f t="shared" si="12"/>
        <v>240.16400000000067</v>
      </c>
      <c r="F74" s="1">
        <f t="shared" si="10"/>
        <v>87349.30590494562</v>
      </c>
      <c r="G74" s="1">
        <f t="shared" si="10"/>
        <v>42730.865146590295</v>
      </c>
      <c r="H74" s="1">
        <f t="shared" si="10"/>
        <v>19669.761347458527</v>
      </c>
      <c r="I74" s="1">
        <f t="shared" si="10"/>
        <v>7750.599074025684</v>
      </c>
      <c r="J74" s="1">
        <f t="shared" si="10"/>
        <v>1590.1641469787974</v>
      </c>
      <c r="K74" s="1">
        <f t="shared" si="8"/>
        <v>-1593.8648661146585</v>
      </c>
      <c r="L74" s="1">
        <f t="shared" si="8"/>
        <v>-3239.534510592298</v>
      </c>
      <c r="M74" s="1">
        <f t="shared" si="8"/>
        <v>-4090.101062473047</v>
      </c>
      <c r="N74" s="1">
        <f t="shared" si="8"/>
        <v>-4529.717519886615</v>
      </c>
      <c r="O74" s="1">
        <f t="shared" si="8"/>
        <v>-4756.933872565331</v>
      </c>
      <c r="P74" s="1">
        <f t="shared" si="8"/>
        <v>-4874.370947665662</v>
      </c>
    </row>
    <row r="75" spans="1:16" ht="12.75">
      <c r="A75">
        <f t="shared" si="11"/>
        <v>67</v>
      </c>
      <c r="B75" s="1">
        <f>'Parameter values '!$G$19*(A75)+'Parameter values '!$G$20*(A75)^2+('Parameter values '!$G$21)*(A75)^3</f>
        <v>11783.692000000001</v>
      </c>
      <c r="C75" s="1">
        <f t="shared" si="12"/>
        <v>240.02800000000025</v>
      </c>
      <c r="F75" s="1">
        <f t="shared" si="10"/>
        <v>89269.5296839413</v>
      </c>
      <c r="G75" s="1">
        <f t="shared" si="10"/>
        <v>43238.53019515727</v>
      </c>
      <c r="H75" s="1">
        <f t="shared" si="10"/>
        <v>19684.069680677112</v>
      </c>
      <c r="I75" s="1">
        <f t="shared" si="10"/>
        <v>7631.0501902832</v>
      </c>
      <c r="J75" s="1">
        <f t="shared" si="10"/>
        <v>1463.4167288202516</v>
      </c>
      <c r="K75" s="1">
        <f t="shared" si="8"/>
        <v>-1692.6142180536422</v>
      </c>
      <c r="L75" s="1">
        <f t="shared" si="8"/>
        <v>-3307.5823253287963</v>
      </c>
      <c r="M75" s="1">
        <f t="shared" si="8"/>
        <v>-4133.975358673192</v>
      </c>
      <c r="N75" s="1">
        <f t="shared" si="8"/>
        <v>-4556.8477624585585</v>
      </c>
      <c r="O75" s="1">
        <f t="shared" si="8"/>
        <v>-4773.235198784745</v>
      </c>
      <c r="P75" s="1">
        <f t="shared" si="8"/>
        <v>-4883.962506078094</v>
      </c>
    </row>
    <row r="76" spans="1:16" ht="12.75">
      <c r="A76">
        <f t="shared" si="11"/>
        <v>68</v>
      </c>
      <c r="B76" s="1">
        <f>'Parameter values '!$G$19*(A76)+'Parameter values '!$G$20*(A76)^2+('Parameter values '!$G$21)*(A76)^3</f>
        <v>12023.488000000001</v>
      </c>
      <c r="C76" s="1">
        <f t="shared" si="12"/>
        <v>239.79600000000028</v>
      </c>
      <c r="F76" s="1">
        <f t="shared" si="10"/>
        <v>91187.89745922276</v>
      </c>
      <c r="G76" s="1">
        <f t="shared" si="10"/>
        <v>43730.42662643007</v>
      </c>
      <c r="H76" s="4">
        <f t="shared" si="10"/>
        <v>19687.66217417405</v>
      </c>
      <c r="I76" s="1">
        <f t="shared" si="10"/>
        <v>7507.189159217787</v>
      </c>
      <c r="J76" s="1">
        <f t="shared" si="10"/>
        <v>1336.3545547904223</v>
      </c>
      <c r="K76" s="1">
        <f t="shared" si="8"/>
        <v>-1789.8951128900721</v>
      </c>
      <c r="L76" s="1">
        <f t="shared" si="8"/>
        <v>-3373.706316914287</v>
      </c>
      <c r="M76" s="1">
        <f t="shared" si="8"/>
        <v>-4176.091985571959</v>
      </c>
      <c r="N76" s="1">
        <f t="shared" si="8"/>
        <v>-4582.594199744561</v>
      </c>
      <c r="O76" s="1">
        <f t="shared" si="8"/>
        <v>-4788.535128878638</v>
      </c>
      <c r="P76" s="1">
        <f t="shared" si="8"/>
        <v>-4892.868303001518</v>
      </c>
    </row>
    <row r="77" spans="1:16" ht="12.75">
      <c r="A77">
        <f t="shared" si="11"/>
        <v>69</v>
      </c>
      <c r="B77" s="1">
        <f>'Parameter values '!$G$19*(A77)+'Parameter values '!$G$20*(A77)^2+('Parameter values '!$G$21)*(A77)^3</f>
        <v>12262.955999999998</v>
      </c>
      <c r="C77" s="1">
        <f t="shared" si="12"/>
        <v>239.46799999999712</v>
      </c>
      <c r="F77" s="1">
        <f t="shared" si="10"/>
        <v>93103.64123084852</v>
      </c>
      <c r="G77" s="1">
        <f t="shared" si="10"/>
        <v>44206.442124879984</v>
      </c>
      <c r="H77" s="1">
        <f t="shared" si="10"/>
        <v>19680.773813723667</v>
      </c>
      <c r="I77" s="1">
        <f t="shared" si="10"/>
        <v>7379.285510995962</v>
      </c>
      <c r="J77" s="1">
        <f t="shared" si="10"/>
        <v>1209.1533644517285</v>
      </c>
      <c r="K77" s="1">
        <f t="shared" si="8"/>
        <v>-1885.6372632300286</v>
      </c>
      <c r="L77" s="1">
        <f t="shared" si="8"/>
        <v>-3437.910180845114</v>
      </c>
      <c r="M77" s="1">
        <f t="shared" si="8"/>
        <v>-4216.493128980187</v>
      </c>
      <c r="N77" s="1">
        <f t="shared" si="8"/>
        <v>-4607.011703547638</v>
      </c>
      <c r="O77" s="1">
        <f t="shared" si="8"/>
        <v>-4802.886475076458</v>
      </c>
      <c r="P77" s="1">
        <f t="shared" si="8"/>
        <v>-4901.132573009096</v>
      </c>
    </row>
    <row r="78" spans="1:16" ht="12.75">
      <c r="A78">
        <f t="shared" si="11"/>
        <v>70</v>
      </c>
      <c r="B78" s="1">
        <f>'Parameter values '!$G$19*(A78)+'Parameter values '!$G$20*(A78)^2+('Parameter values '!$G$21)*(A78)^3</f>
        <v>12502</v>
      </c>
      <c r="C78" s="1">
        <f t="shared" si="12"/>
        <v>239.0440000000017</v>
      </c>
      <c r="F78" s="1">
        <f t="shared" si="10"/>
        <v>95015.99299888025</v>
      </c>
      <c r="G78" s="1">
        <f t="shared" si="10"/>
        <v>44666.47574400161</v>
      </c>
      <c r="H78" s="1">
        <f t="shared" si="10"/>
        <v>19663.64194558371</v>
      </c>
      <c r="I78" s="1">
        <f t="shared" si="10"/>
        <v>7247.602128150238</v>
      </c>
      <c r="J78" s="1">
        <f t="shared" si="10"/>
        <v>1081.9792235237983</v>
      </c>
      <c r="K78" s="1">
        <f t="shared" si="8"/>
        <v>-1979.778499633393</v>
      </c>
      <c r="L78" s="1">
        <f t="shared" si="8"/>
        <v>-3500.202388723102</v>
      </c>
      <c r="M78" s="1">
        <f t="shared" si="8"/>
        <v>-4255.222547578432</v>
      </c>
      <c r="N78" s="1">
        <f t="shared" si="8"/>
        <v>-4630.154462532243</v>
      </c>
      <c r="O78" s="1">
        <f t="shared" si="8"/>
        <v>-4816.340141420676</v>
      </c>
      <c r="P78" s="1">
        <f t="shared" si="8"/>
        <v>-4908.7972133330995</v>
      </c>
    </row>
    <row r="79" spans="1:16" ht="12.75">
      <c r="A79">
        <f t="shared" si="11"/>
        <v>71</v>
      </c>
      <c r="B79" s="1">
        <f>'Parameter values '!$G$19*(A79)+'Parameter values '!$G$20*(A79)^2+('Parameter values '!$G$21)*(A79)^3</f>
        <v>12740.523999999998</v>
      </c>
      <c r="C79" s="1">
        <f t="shared" si="12"/>
        <v>238.5239999999976</v>
      </c>
      <c r="F79" s="1">
        <f t="shared" si="10"/>
        <v>96924.18476338261</v>
      </c>
      <c r="G79" s="1">
        <f t="shared" si="10"/>
        <v>45110.43757769731</v>
      </c>
      <c r="H79" s="1">
        <f t="shared" si="10"/>
        <v>19636.505867304782</v>
      </c>
      <c r="I79" s="1">
        <f t="shared" si="10"/>
        <v>7112.395155373419</v>
      </c>
      <c r="J79" s="1">
        <f t="shared" si="10"/>
        <v>954.9887954936466</v>
      </c>
      <c r="K79" s="1">
        <f t="shared" si="8"/>
        <v>-2072.264312750488</v>
      </c>
      <c r="L79" s="1">
        <f t="shared" si="8"/>
        <v>-3560.595737664386</v>
      </c>
      <c r="M79" s="1">
        <f t="shared" si="8"/>
        <v>-4292.325246622115</v>
      </c>
      <c r="N79" s="1">
        <f t="shared" si="8"/>
        <v>-4652.075813812143</v>
      </c>
      <c r="O79" s="1">
        <f t="shared" si="8"/>
        <v>-4828.945092704412</v>
      </c>
      <c r="P79" s="1">
        <f t="shared" si="8"/>
        <v>-4915.901847380901</v>
      </c>
    </row>
    <row r="80" spans="1:16" ht="12.75">
      <c r="A80">
        <f t="shared" si="11"/>
        <v>72</v>
      </c>
      <c r="B80" s="1">
        <f>'Parameter values '!$G$19*(A80)+'Parameter values '!$G$20*(A80)^2+('Parameter values '!$G$21)*(A80)^3</f>
        <v>12978.432</v>
      </c>
      <c r="C80" s="1">
        <f t="shared" si="12"/>
        <v>237.90800000000309</v>
      </c>
      <c r="F80" s="1">
        <f t="shared" si="10"/>
        <v>98827.44852442344</v>
      </c>
      <c r="G80" s="1">
        <f t="shared" si="10"/>
        <v>45538.2484385847</v>
      </c>
      <c r="H80" s="1">
        <f t="shared" si="10"/>
        <v>19599.606439746618</v>
      </c>
      <c r="I80" s="1">
        <f t="shared" si="10"/>
        <v>6973.913930274111</v>
      </c>
      <c r="J80" s="1">
        <f t="shared" si="10"/>
        <v>828.3296182314552</v>
      </c>
      <c r="K80" s="1">
        <f t="shared" si="8"/>
        <v>-2163.0474098475192</v>
      </c>
      <c r="L80" s="1">
        <f t="shared" si="8"/>
        <v>-3619.1069266917957</v>
      </c>
      <c r="M80" s="1">
        <f t="shared" si="8"/>
        <v>-4327.847181327734</v>
      </c>
      <c r="N80" s="1">
        <f t="shared" si="8"/>
        <v>-4672.82809916142</v>
      </c>
      <c r="O80" s="1">
        <f t="shared" si="8"/>
        <v>-4840.748339180109</v>
      </c>
      <c r="P80" s="1">
        <f t="shared" si="8"/>
        <v>-4922.483894830546</v>
      </c>
    </row>
    <row r="81" spans="1:16" ht="12.75">
      <c r="A81">
        <f t="shared" si="11"/>
        <v>73</v>
      </c>
      <c r="B81" s="1">
        <f>'Parameter values '!$G$19*(A81)+'Parameter values '!$G$20*(A81)^2+('Parameter values '!$G$21)*(A81)^3</f>
        <v>13215.628</v>
      </c>
      <c r="C81" s="1">
        <f t="shared" si="12"/>
        <v>237.1959999999999</v>
      </c>
      <c r="F81" s="1">
        <f t="shared" si="10"/>
        <v>100725.01628207353</v>
      </c>
      <c r="G81" s="1">
        <f t="shared" si="10"/>
        <v>45949.83954310242</v>
      </c>
      <c r="H81" s="1">
        <f t="shared" si="10"/>
        <v>19553.185719474346</v>
      </c>
      <c r="I81" s="1">
        <f t="shared" si="10"/>
        <v>6832.4009335690625</v>
      </c>
      <c r="J81" s="1">
        <f t="shared" si="10"/>
        <v>702.1403842386353</v>
      </c>
      <c r="K81" s="1">
        <f t="shared" si="8"/>
        <v>-2252.0872860790014</v>
      </c>
      <c r="L81" s="1">
        <f t="shared" si="8"/>
        <v>-3675.7561591783037</v>
      </c>
      <c r="M81" s="1">
        <f t="shared" si="8"/>
        <v>-4361.834988036446</v>
      </c>
      <c r="N81" s="1">
        <f t="shared" si="8"/>
        <v>-4692.462543573742</v>
      </c>
      <c r="O81" s="1">
        <f t="shared" si="8"/>
        <v>-4851.7949349587125</v>
      </c>
      <c r="P81" s="1">
        <f t="shared" si="8"/>
        <v>-4928.578646779701</v>
      </c>
    </row>
    <row r="82" spans="1:16" ht="12.75">
      <c r="A82">
        <f t="shared" si="11"/>
        <v>74</v>
      </c>
      <c r="B82" s="1">
        <f>'Parameter values '!$G$19*(A82)+'Parameter values '!$G$20*(A82)^2+('Parameter values '!$G$21)*(A82)^3</f>
        <v>13452.016000000003</v>
      </c>
      <c r="C82" s="1">
        <f t="shared" si="12"/>
        <v>236.38800000000265</v>
      </c>
      <c r="F82" s="1">
        <f t="shared" si="10"/>
        <v>102616.12003640685</v>
      </c>
      <c r="G82" s="1">
        <f t="shared" si="10"/>
        <v>46345.15220329283</v>
      </c>
      <c r="H82" s="1">
        <f t="shared" si="10"/>
        <v>19497.48661073651</v>
      </c>
      <c r="I82" s="1">
        <f t="shared" si="10"/>
        <v>6688.091757272614</v>
      </c>
      <c r="J82" s="1">
        <f t="shared" si="10"/>
        <v>576.5512232814626</v>
      </c>
      <c r="K82" s="1">
        <f t="shared" si="8"/>
        <v>-2339.3498107565674</v>
      </c>
      <c r="L82" s="1">
        <f t="shared" si="8"/>
        <v>-3730.5667703782838</v>
      </c>
      <c r="M82" s="1">
        <f t="shared" si="8"/>
        <v>-4394.335741322671</v>
      </c>
      <c r="N82" s="1">
        <f t="shared" si="8"/>
        <v>-4711.029154051315</v>
      </c>
      <c r="O82" s="1">
        <f t="shared" si="8"/>
        <v>-4862.127988217997</v>
      </c>
      <c r="P82" s="1">
        <f t="shared" si="8"/>
        <v>-4934.219344617926</v>
      </c>
    </row>
    <row r="83" spans="1:16" ht="12.75">
      <c r="A83">
        <f t="shared" si="11"/>
        <v>75</v>
      </c>
      <c r="B83" s="1">
        <f>'Parameter values '!$G$19*(A83)+'Parameter values '!$G$20*(A83)^2+('Parameter values '!$G$21)*(A83)^3</f>
        <v>13687.5</v>
      </c>
      <c r="C83" s="1">
        <f t="shared" si="12"/>
        <v>235.48399999999674</v>
      </c>
      <c r="F83" s="1">
        <f t="shared" si="10"/>
        <v>104499.9917875003</v>
      </c>
      <c r="G83" s="1">
        <f t="shared" si="10"/>
        <v>46724.13752514111</v>
      </c>
      <c r="H83" s="1">
        <f t="shared" si="10"/>
        <v>19432.752536253065</v>
      </c>
      <c r="I83" s="1">
        <f t="shared" si="10"/>
        <v>6541.215089524145</v>
      </c>
      <c r="J83" s="1">
        <f t="shared" si="10"/>
        <v>451.6839862811021</v>
      </c>
      <c r="K83" s="1">
        <f t="shared" si="8"/>
        <v>-2424.8068287670026</v>
      </c>
      <c r="L83" s="1">
        <f t="shared" si="8"/>
        <v>-3783.5648790624673</v>
      </c>
      <c r="M83" s="1">
        <f t="shared" si="8"/>
        <v>-4425.396735289639</v>
      </c>
      <c r="N83" s="1">
        <f t="shared" si="8"/>
        <v>-4728.576636655033</v>
      </c>
      <c r="O83" s="1">
        <f t="shared" si="8"/>
        <v>-4871.788681523366</v>
      </c>
      <c r="P83" s="1">
        <f t="shared" si="8"/>
        <v>-4939.437261468812</v>
      </c>
    </row>
    <row r="84" spans="1:16" ht="12.75">
      <c r="A84">
        <f t="shared" si="11"/>
        <v>76</v>
      </c>
      <c r="B84" s="1">
        <f>'Parameter values '!$G$19*(A84)+'Parameter values '!$G$20*(A84)^2+('Parameter values '!$G$21)*(A84)^3</f>
        <v>13921.984000000002</v>
      </c>
      <c r="C84" s="1">
        <f t="shared" si="12"/>
        <v>234.4840000000022</v>
      </c>
      <c r="F84" s="1">
        <f t="shared" si="10"/>
        <v>106375.86353543407</v>
      </c>
      <c r="G84" s="1">
        <f t="shared" si="10"/>
        <v>47086.756113353</v>
      </c>
      <c r="H84" s="1">
        <f t="shared" si="10"/>
        <v>19359.227126068345</v>
      </c>
      <c r="I84" s="1">
        <f t="shared" si="10"/>
        <v>6391.992714771244</v>
      </c>
      <c r="J84" s="1">
        <f t="shared" si="10"/>
        <v>327.6525294399835</v>
      </c>
      <c r="K84" s="1">
        <f t="shared" si="8"/>
        <v>-2508.435777206498</v>
      </c>
      <c r="L84" s="1">
        <f t="shared" si="8"/>
        <v>-3834.7790622604407</v>
      </c>
      <c r="M84" s="1">
        <f t="shared" si="8"/>
        <v>-4455.065287370205</v>
      </c>
      <c r="N84" s="1">
        <f t="shared" si="8"/>
        <v>-4745.152329990752</v>
      </c>
      <c r="O84" s="1">
        <f t="shared" si="8"/>
        <v>-4880.816300734975</v>
      </c>
      <c r="P84" s="1">
        <f t="shared" si="8"/>
        <v>-4944.2617852069025</v>
      </c>
    </row>
    <row r="85" spans="1:16" ht="12.75">
      <c r="A85">
        <f t="shared" si="11"/>
        <v>77</v>
      </c>
      <c r="B85" s="1">
        <f>'Parameter values '!$G$19*(A85)+'Parameter values '!$G$20*(A85)^2+('Parameter values '!$G$21)*(A85)^3</f>
        <v>14155.372000000001</v>
      </c>
      <c r="C85" s="1">
        <f t="shared" si="12"/>
        <v>233.387999999999</v>
      </c>
      <c r="F85" s="1">
        <f t="shared" si="10"/>
        <v>108242.9672802912</v>
      </c>
      <c r="G85" s="1">
        <f t="shared" si="10"/>
        <v>47432.977782454764</v>
      </c>
      <c r="H85" s="1">
        <f t="shared" si="10"/>
        <v>19277.153923748832</v>
      </c>
      <c r="I85" s="1">
        <f t="shared" si="10"/>
        <v>6240.639528098916</v>
      </c>
      <c r="J85" s="1">
        <f t="shared" si="10"/>
        <v>204.56299768555346</v>
      </c>
      <c r="K85" s="1">
        <f t="shared" si="8"/>
        <v>-2590.219317222529</v>
      </c>
      <c r="L85" s="1">
        <f t="shared" si="8"/>
        <v>-3884.2400521100767</v>
      </c>
      <c r="M85" s="1">
        <f t="shared" si="8"/>
        <v>-4483.388563028711</v>
      </c>
      <c r="N85" s="1">
        <f t="shared" si="8"/>
        <v>-4760.802153443251</v>
      </c>
      <c r="O85" s="1">
        <f t="shared" si="8"/>
        <v>-4889.248271132321</v>
      </c>
      <c r="P85" s="1">
        <f t="shared" si="8"/>
        <v>-4948.720502196203</v>
      </c>
    </row>
    <row r="86" spans="1:16" ht="12.75">
      <c r="A86">
        <f t="shared" si="11"/>
        <v>78</v>
      </c>
      <c r="B86" s="1">
        <f>'Parameter values '!$G$19*(A86)+'Parameter values '!$G$20*(A86)^2+('Parameter values '!$G$21)*(A86)^3</f>
        <v>14387.568000000001</v>
      </c>
      <c r="C86" s="1">
        <f t="shared" si="12"/>
        <v>232.1959999999999</v>
      </c>
      <c r="F86" s="1">
        <f t="shared" si="10"/>
        <v>110100.53502215793</v>
      </c>
      <c r="G86" s="1">
        <f t="shared" si="10"/>
        <v>47762.781274101384</v>
      </c>
      <c r="H86" s="1">
        <f t="shared" si="10"/>
        <v>19186.776109230756</v>
      </c>
      <c r="I86" s="1">
        <f t="shared" si="10"/>
        <v>6087.363562564946</v>
      </c>
      <c r="J86" s="1">
        <f t="shared" si="10"/>
        <v>82.5141066062688</v>
      </c>
      <c r="K86" s="1">
        <f t="shared" si="8"/>
        <v>-2670.144980988089</v>
      </c>
      <c r="L86" s="1">
        <f t="shared" si="8"/>
        <v>-3931.9804538152935</v>
      </c>
      <c r="M86" s="1">
        <f t="shared" si="8"/>
        <v>-4510.413419837454</v>
      </c>
      <c r="N86" s="1">
        <f t="shared" si="8"/>
        <v>-4775.570568599122</v>
      </c>
      <c r="O86" s="1">
        <f t="shared" si="8"/>
        <v>-4897.120199532024</v>
      </c>
      <c r="P86" s="1">
        <f t="shared" si="8"/>
        <v>-4952.839281023598</v>
      </c>
    </row>
    <row r="87" spans="1:16" ht="12.75">
      <c r="A87">
        <f t="shared" si="11"/>
        <v>79</v>
      </c>
      <c r="B87" s="1">
        <f>'Parameter values '!$G$19*(A87)+'Parameter values '!$G$20*(A87)^2+('Parameter values '!$G$21)*(A87)^3</f>
        <v>14618.476000000002</v>
      </c>
      <c r="C87" s="1">
        <f t="shared" si="12"/>
        <v>230.90800000000127</v>
      </c>
      <c r="F87" s="1">
        <f t="shared" si="10"/>
        <v>111947.79876112356</v>
      </c>
      <c r="G87" s="1">
        <f t="shared" si="10"/>
        <v>48076.15398048027</v>
      </c>
      <c r="H87" s="1">
        <f t="shared" si="10"/>
        <v>19088.336237645857</v>
      </c>
      <c r="I87" s="1">
        <f t="shared" si="10"/>
        <v>5932.366028466939</v>
      </c>
      <c r="J87" s="1">
        <f t="shared" si="10"/>
        <v>-38.40257785864105</v>
      </c>
      <c r="K87" s="1">
        <f t="shared" si="8"/>
        <v>-2748.2048336747907</v>
      </c>
      <c r="L87" s="1">
        <f t="shared" si="8"/>
        <v>-3978.034483721337</v>
      </c>
      <c r="M87" s="1">
        <f t="shared" si="8"/>
        <v>-4536.186269478883</v>
      </c>
      <c r="N87" s="1">
        <f t="shared" si="8"/>
        <v>-4789.500552422498</v>
      </c>
      <c r="O87" s="1">
        <f t="shared" si="8"/>
        <v>-4904.465921307139</v>
      </c>
      <c r="P87" s="1">
        <f t="shared" si="8"/>
        <v>-4956.64235561315</v>
      </c>
    </row>
    <row r="88" spans="1:16" ht="12.75">
      <c r="A88">
        <f t="shared" si="11"/>
        <v>80</v>
      </c>
      <c r="B88" s="1">
        <f>'Parameter values '!$G$19*(A88)+'Parameter values '!$G$20*(A88)^2+('Parameter values '!$G$21)*(A88)^3</f>
        <v>14848</v>
      </c>
      <c r="C88" s="1">
        <f t="shared" si="12"/>
        <v>229.5239999999976</v>
      </c>
      <c r="F88" s="1">
        <f t="shared" si="10"/>
        <v>113783.99049728038</v>
      </c>
      <c r="G88" s="1">
        <f t="shared" si="10"/>
        <v>48373.091673700044</v>
      </c>
      <c r="H88" s="1">
        <f t="shared" si="10"/>
        <v>18982.075993477145</v>
      </c>
      <c r="I88" s="1">
        <f t="shared" si="10"/>
        <v>5775.8413635295765</v>
      </c>
      <c r="J88" s="1">
        <f t="shared" si="10"/>
        <v>-158.10236263374827</v>
      </c>
      <c r="K88" s="1">
        <f t="shared" si="8"/>
        <v>-2824.3951502405994</v>
      </c>
      <c r="L88" s="1">
        <f t="shared" si="8"/>
        <v>-4022.4377265292046</v>
      </c>
      <c r="M88" s="1">
        <f t="shared" si="8"/>
        <v>-4560.752956301292</v>
      </c>
      <c r="N88" s="1">
        <f t="shared" si="8"/>
        <v>-4802.6335808633075</v>
      </c>
      <c r="O88" s="1">
        <f t="shared" si="8"/>
        <v>-4911.317551337785</v>
      </c>
      <c r="P88" s="1">
        <f t="shared" si="8"/>
        <v>-4960.152407207228</v>
      </c>
    </row>
    <row r="89" spans="1:16" ht="12.75">
      <c r="A89">
        <f t="shared" si="11"/>
        <v>81</v>
      </c>
      <c r="B89" s="1">
        <f>'Parameter values '!$G$19*(A89)+'Parameter values '!$G$20*(A89)^2+('Parameter values '!$G$21)*(A89)^3</f>
        <v>15076.044000000002</v>
      </c>
      <c r="C89" s="1">
        <f t="shared" si="12"/>
        <v>228.0440000000017</v>
      </c>
      <c r="F89" s="1">
        <f t="shared" si="10"/>
        <v>115608.3422307239</v>
      </c>
      <c r="G89" s="1">
        <f t="shared" si="10"/>
        <v>48653.5982410558</v>
      </c>
      <c r="H89" s="1">
        <f t="shared" si="10"/>
        <v>18868.235959418675</v>
      </c>
      <c r="I89" s="1">
        <f t="shared" si="10"/>
        <v>5617.977293059863</v>
      </c>
      <c r="J89" s="1">
        <f t="shared" si="10"/>
        <v>-276.50715421029236</v>
      </c>
      <c r="K89" s="1">
        <f t="shared" si="8"/>
        <v>-2898.7161068040928</v>
      </c>
      <c r="L89" s="1">
        <f t="shared" si="8"/>
        <v>-4065.226910687455</v>
      </c>
      <c r="M89" s="1">
        <f t="shared" si="8"/>
        <v>-4584.158651131177</v>
      </c>
      <c r="N89" s="1">
        <f t="shared" si="8"/>
        <v>-4815.009621686676</v>
      </c>
      <c r="O89" s="1">
        <f t="shared" si="8"/>
        <v>-4917.705538033684</v>
      </c>
      <c r="P89" s="1">
        <f t="shared" si="8"/>
        <v>-4963.390644788808</v>
      </c>
    </row>
    <row r="90" spans="1:16" ht="12.75">
      <c r="A90">
        <f t="shared" si="11"/>
        <v>82</v>
      </c>
      <c r="B90" s="1">
        <f>'Parameter values '!$G$19*(A90)+'Parameter values '!$G$20*(A90)^2+('Parameter values '!$G$21)*(A90)^3</f>
        <v>15302.512</v>
      </c>
      <c r="C90" s="1">
        <f t="shared" si="12"/>
        <v>226.46799999999894</v>
      </c>
      <c r="F90" s="1">
        <f t="shared" si="10"/>
        <v>117420.08596155254</v>
      </c>
      <c r="G90" s="1">
        <f t="shared" si="10"/>
        <v>48917.68542606326</v>
      </c>
      <c r="H90" s="1">
        <f t="shared" si="10"/>
        <v>18747.055399335044</v>
      </c>
      <c r="I90" s="1">
        <f t="shared" si="10"/>
        <v>5458.954899174758</v>
      </c>
      <c r="J90" s="1">
        <f t="shared" si="10"/>
        <v>-393.54518935283613</v>
      </c>
      <c r="K90" s="1">
        <f t="shared" si="8"/>
        <v>-2971.171486339551</v>
      </c>
      <c r="L90" s="1">
        <f t="shared" si="8"/>
        <v>-4106.439701019581</v>
      </c>
      <c r="M90" s="1">
        <f t="shared" si="8"/>
        <v>-4606.447759119179</v>
      </c>
      <c r="N90" s="1">
        <f t="shared" si="8"/>
        <v>-4826.667135414316</v>
      </c>
      <c r="O90" s="1">
        <f t="shared" si="8"/>
        <v>-4923.658719670263</v>
      </c>
      <c r="P90" s="1">
        <f t="shared" si="8"/>
        <v>-4966.376883597268</v>
      </c>
    </row>
    <row r="91" spans="1:16" ht="12.75">
      <c r="A91">
        <f t="shared" si="11"/>
        <v>83</v>
      </c>
      <c r="B91" s="1">
        <f>'Parameter values '!$G$19*(A91)+'Parameter values '!$G$20*(A91)^2+('Parameter values '!$G$21)*(A91)^3</f>
        <v>15527.308</v>
      </c>
      <c r="C91" s="1">
        <f t="shared" si="12"/>
        <v>224.79600000000028</v>
      </c>
      <c r="F91" s="1">
        <f t="shared" si="10"/>
        <v>119218.45368986792</v>
      </c>
      <c r="G91" s="1">
        <f t="shared" si="10"/>
        <v>49165.37257515736</v>
      </c>
      <c r="H91" s="1">
        <f t="shared" si="10"/>
        <v>18618.77205473744</v>
      </c>
      <c r="I91" s="1">
        <f t="shared" si="10"/>
        <v>5298.948698259293</v>
      </c>
      <c r="J91" s="1">
        <f t="shared" si="10"/>
        <v>-509.1507702619283</v>
      </c>
      <c r="K91" s="1">
        <f t="shared" si="8"/>
        <v>-3041.7683983950965</v>
      </c>
      <c r="L91" s="1">
        <f t="shared" si="8"/>
        <v>-4146.114507667903</v>
      </c>
      <c r="M91" s="1">
        <f t="shared" si="8"/>
        <v>-4627.663840468276</v>
      </c>
      <c r="N91" s="1">
        <f t="shared" si="8"/>
        <v>-4837.643083364491</v>
      </c>
      <c r="O91" s="1">
        <f t="shared" si="8"/>
        <v>-4929.204382371721</v>
      </c>
      <c r="P91" s="1">
        <f t="shared" si="8"/>
        <v>-4969.129621458496</v>
      </c>
    </row>
    <row r="92" spans="1:16" ht="12.75">
      <c r="A92">
        <f t="shared" si="11"/>
        <v>84</v>
      </c>
      <c r="B92" s="1">
        <f>'Parameter values '!$G$19*(A92)+'Parameter values '!$G$20*(A92)^2+('Parameter values '!$G$21)*(A92)^3</f>
        <v>15750.336000000001</v>
      </c>
      <c r="C92" s="1">
        <f t="shared" si="12"/>
        <v>223.02800000000025</v>
      </c>
      <c r="F92" s="1">
        <f t="shared" si="10"/>
        <v>121002.67741577465</v>
      </c>
      <c r="G92" s="1">
        <f t="shared" si="10"/>
        <v>49396.68638995103</v>
      </c>
      <c r="H92" s="1">
        <f t="shared" si="10"/>
        <v>18483.621954213253</v>
      </c>
      <c r="I92" s="1">
        <f t="shared" si="10"/>
        <v>5138.126725864031</v>
      </c>
      <c r="J92" s="1">
        <f t="shared" si="10"/>
        <v>-623.2640045868975</v>
      </c>
      <c r="K92" s="1">
        <f t="shared" si="8"/>
        <v>-3110.517012509316</v>
      </c>
      <c r="L92" s="1">
        <f t="shared" si="8"/>
        <v>-4184.2903104600555</v>
      </c>
      <c r="M92" s="1">
        <f t="shared" si="8"/>
        <v>-4647.849542962539</v>
      </c>
      <c r="N92" s="1">
        <f t="shared" si="8"/>
        <v>-4847.972941866567</v>
      </c>
      <c r="O92" s="1">
        <f t="shared" si="8"/>
        <v>-4934.368319157833</v>
      </c>
      <c r="P92" s="1">
        <f t="shared" si="8"/>
        <v>-4971.666112710098</v>
      </c>
    </row>
    <row r="93" spans="1:16" ht="12.75">
      <c r="A93">
        <f t="shared" si="11"/>
        <v>85</v>
      </c>
      <c r="B93" s="1">
        <f>'Parameter values '!$G$19*(A93)+'Parameter values '!$G$20*(A93)^2+('Parameter values '!$G$21)*(A93)^3</f>
        <v>15971.5</v>
      </c>
      <c r="C93" s="1">
        <f t="shared" si="12"/>
        <v>221.16399999999885</v>
      </c>
      <c r="F93" s="1">
        <f t="shared" si="10"/>
        <v>122771.98913938046</v>
      </c>
      <c r="G93" s="1">
        <f t="shared" si="10"/>
        <v>49611.66068495271</v>
      </c>
      <c r="H93" s="1">
        <f t="shared" si="10"/>
        <v>18341.839235266012</v>
      </c>
      <c r="I93" s="1">
        <f t="shared" si="10"/>
        <v>4976.650628299343</v>
      </c>
      <c r="J93" s="1">
        <f t="shared" si="10"/>
        <v>-735.8305506292163</v>
      </c>
      <c r="K93" s="1">
        <f t="shared" si="10"/>
        <v>-3177.430304979347</v>
      </c>
      <c r="L93" s="1">
        <f t="shared" si="10"/>
        <v>-4221.006497830936</v>
      </c>
      <c r="M93" s="1">
        <f t="shared" si="10"/>
        <v>-4667.046545281909</v>
      </c>
      <c r="N93" s="1">
        <f t="shared" si="10"/>
        <v>-4857.690721809574</v>
      </c>
      <c r="O93" s="1">
        <f t="shared" si="10"/>
        <v>-4939.174889546566</v>
      </c>
      <c r="P93" s="1">
        <f t="shared" si="10"/>
        <v>-4974.002439554772</v>
      </c>
    </row>
    <row r="94" spans="1:16" ht="12.75">
      <c r="A94">
        <f t="shared" si="11"/>
        <v>86</v>
      </c>
      <c r="B94" s="1">
        <f>'Parameter values '!$G$19*(A94)+'Parameter values '!$G$20*(A94)^2+('Parameter values '!$G$21)*(A94)^3</f>
        <v>16190.704000000002</v>
      </c>
      <c r="C94" s="1">
        <f t="shared" si="12"/>
        <v>219.20400000000154</v>
      </c>
      <c r="F94" s="1">
        <f t="shared" si="10"/>
        <v>124525.62086079613</v>
      </c>
      <c r="G94" s="1">
        <f t="shared" si="10"/>
        <v>49810.33615064245</v>
      </c>
      <c r="H94" s="1">
        <f t="shared" si="10"/>
        <v>18193.655978041643</v>
      </c>
      <c r="I94" s="1">
        <f t="shared" si="10"/>
        <v>4814.675760229604</v>
      </c>
      <c r="J94" s="1">
        <f t="shared" si="10"/>
        <v>-846.8013680277063</v>
      </c>
      <c r="K94" s="1">
        <f t="shared" si="10"/>
        <v>-3242.5238186153783</v>
      </c>
      <c r="L94" s="1">
        <f t="shared" si="10"/>
        <v>-4256.302719461438</v>
      </c>
      <c r="M94" s="1">
        <f t="shared" si="10"/>
        <v>-4685.295510153255</v>
      </c>
      <c r="N94" s="1">
        <f t="shared" si="10"/>
        <v>-4866.828992761706</v>
      </c>
      <c r="O94" s="1">
        <f t="shared" si="10"/>
        <v>-4943.647079272691</v>
      </c>
      <c r="P94" s="1">
        <f t="shared" si="10"/>
        <v>-4976.153580720345</v>
      </c>
    </row>
    <row r="95" spans="1:16" ht="12.75">
      <c r="A95">
        <f t="shared" si="11"/>
        <v>87</v>
      </c>
      <c r="B95" s="1">
        <f>'Parameter values '!$G$19*(A95)+'Parameter values '!$G$20*(A95)^2+('Parameter values '!$G$21)*(A95)^3</f>
        <v>16407.852</v>
      </c>
      <c r="C95" s="1">
        <f t="shared" si="12"/>
        <v>217.1479999999974</v>
      </c>
      <c r="F95" s="1">
        <f t="shared" si="10"/>
        <v>126262.8045801355</v>
      </c>
      <c r="G95" s="1">
        <f t="shared" si="10"/>
        <v>49992.760121807776</v>
      </c>
      <c r="H95" s="1">
        <f t="shared" si="10"/>
        <v>18039.302050435144</v>
      </c>
      <c r="I95" s="1">
        <f t="shared" si="10"/>
        <v>4652.35128761411</v>
      </c>
      <c r="J95" s="1">
        <f t="shared" si="10"/>
        <v>-956.1324741716257</v>
      </c>
      <c r="K95" s="1">
        <f t="shared" si="10"/>
        <v>-3305.8154351019866</v>
      </c>
      <c r="L95" s="1">
        <f t="shared" si="10"/>
        <v>-4290.218751824539</v>
      </c>
      <c r="M95" s="1">
        <f t="shared" si="10"/>
        <v>-4702.6360464499685</v>
      </c>
      <c r="N95" s="1">
        <f t="shared" si="10"/>
        <v>-4875.418910969811</v>
      </c>
      <c r="O95" s="1">
        <f t="shared" si="10"/>
        <v>-4947.806559743844</v>
      </c>
      <c r="P95" s="1">
        <f t="shared" si="10"/>
        <v>-4978.1334773441195</v>
      </c>
    </row>
    <row r="96" spans="1:16" ht="12.75">
      <c r="A96">
        <f t="shared" si="11"/>
        <v>88</v>
      </c>
      <c r="B96" s="1">
        <f>'Parameter values '!$G$19*(A96)+'Parameter values '!$G$20*(A96)^2+('Parameter values '!$G$21)*(A96)^3</f>
        <v>16622.848</v>
      </c>
      <c r="C96" s="1">
        <f t="shared" si="12"/>
        <v>214.99600000000282</v>
      </c>
      <c r="F96" s="1">
        <f t="shared" si="10"/>
        <v>127982.77229751553</v>
      </c>
      <c r="G96" s="1">
        <f t="shared" si="10"/>
        <v>50158.98635104282</v>
      </c>
      <c r="H96" s="1">
        <f t="shared" si="10"/>
        <v>17879.004964090145</v>
      </c>
      <c r="I96" s="1">
        <f t="shared" si="10"/>
        <v>4489.820295382668</v>
      </c>
      <c r="J96" s="1">
        <f t="shared" si="10"/>
        <v>-1063.7847065462142</v>
      </c>
      <c r="K96" s="1">
        <f t="shared" si="10"/>
        <v>-3367.325159575669</v>
      </c>
      <c r="L96" s="1">
        <f t="shared" si="10"/>
        <v>-4322.794375859534</v>
      </c>
      <c r="M96" s="1">
        <f t="shared" si="10"/>
        <v>-4719.106679411875</v>
      </c>
      <c r="N96" s="1">
        <f t="shared" si="10"/>
        <v>-4883.49025061455</v>
      </c>
      <c r="O96" s="1">
        <f t="shared" si="10"/>
        <v>-4951.673746910612</v>
      </c>
      <c r="P96" s="1">
        <f t="shared" si="10"/>
        <v>-4979.9550960329225</v>
      </c>
    </row>
    <row r="97" spans="1:16" ht="12.75">
      <c r="A97">
        <f t="shared" si="11"/>
        <v>89</v>
      </c>
      <c r="B97" s="1">
        <f>'Parameter values '!$G$19*(A97)+'Parameter values '!$G$20*(A97)^2+('Parameter values '!$G$21)*(A97)^3</f>
        <v>16835.596</v>
      </c>
      <c r="C97" s="1">
        <f t="shared" si="12"/>
        <v>212.7479999999996</v>
      </c>
      <c r="F97" s="1">
        <f t="shared" si="10"/>
        <v>129684.7560130562</v>
      </c>
      <c r="G97" s="1">
        <f t="shared" si="10"/>
        <v>50309.07478731502</v>
      </c>
      <c r="H97" s="1">
        <f t="shared" si="10"/>
        <v>17712.98974082062</v>
      </c>
      <c r="I97" s="1">
        <f t="shared" si="10"/>
        <v>4327.219899272994</v>
      </c>
      <c r="J97" s="1">
        <f t="shared" si="10"/>
        <v>-1169.7234911773935</v>
      </c>
      <c r="K97" s="1">
        <f t="shared" si="10"/>
        <v>-3427.074917019827</v>
      </c>
      <c r="L97" s="1">
        <f t="shared" si="10"/>
        <v>-4354.069266025731</v>
      </c>
      <c r="M97" s="1">
        <f t="shared" si="10"/>
        <v>-4734.744828213922</v>
      </c>
      <c r="N97" s="1">
        <f t="shared" si="10"/>
        <v>-4891.071437758736</v>
      </c>
      <c r="O97" s="1">
        <f t="shared" si="10"/>
        <v>-4955.267859276582</v>
      </c>
      <c r="P97" s="1">
        <f t="shared" si="10"/>
        <v>-4981.630489079002</v>
      </c>
    </row>
    <row r="98" spans="1:16" ht="12.75">
      <c r="A98">
        <f t="shared" si="11"/>
        <v>90</v>
      </c>
      <c r="B98" s="1">
        <f>'Parameter values '!$G$19*(A98)+'Parameter values '!$G$20*(A98)^2+('Parameter values '!$G$21)*(A98)^3</f>
        <v>17046</v>
      </c>
      <c r="C98" s="1">
        <f t="shared" si="12"/>
        <v>210.40399999999863</v>
      </c>
      <c r="F98" s="1">
        <f aca="true" t="shared" si="13" ref="F98:P121">($D$4*$B98*EXP(((-1)*(F$5))*$A98)-$G$4)</f>
        <v>131367.98772688056</v>
      </c>
      <c r="G98" s="1">
        <f t="shared" si="13"/>
        <v>50443.09135950602</v>
      </c>
      <c r="H98" s="1">
        <f t="shared" si="13"/>
        <v>17541.47878900131</v>
      </c>
      <c r="I98" s="1">
        <f t="shared" si="13"/>
        <v>4164.681361294199</v>
      </c>
      <c r="J98" s="1">
        <f t="shared" si="13"/>
        <v>-1273.9186173076082</v>
      </c>
      <c r="K98" s="1">
        <f t="shared" si="13"/>
        <v>-3485.088360072973</v>
      </c>
      <c r="L98" s="1">
        <f t="shared" si="13"/>
        <v>-4384.082890017796</v>
      </c>
      <c r="M98" s="1">
        <f t="shared" si="13"/>
        <v>-4749.586790166122</v>
      </c>
      <c r="N98" s="1">
        <f t="shared" si="13"/>
        <v>-4898.189586483289</v>
      </c>
      <c r="O98" s="1">
        <f t="shared" si="13"/>
        <v>-4958.606974818461</v>
      </c>
      <c r="P98" s="1">
        <f t="shared" si="13"/>
        <v>-4983.1708518363075</v>
      </c>
    </row>
    <row r="99" spans="1:16" ht="12.75">
      <c r="A99">
        <f t="shared" si="11"/>
        <v>91</v>
      </c>
      <c r="B99" s="1">
        <f>'Parameter values '!$G$19*(A99)+'Parameter values '!$G$20*(A99)^2+('Parameter values '!$G$21)*(A99)^3</f>
        <v>17253.964</v>
      </c>
      <c r="C99" s="1">
        <f t="shared" si="12"/>
        <v>207.96399999999994</v>
      </c>
      <c r="F99" s="1">
        <f t="shared" si="13"/>
        <v>133031.69943911477</v>
      </c>
      <c r="G99" s="1">
        <f t="shared" si="13"/>
        <v>50561.10776483432</v>
      </c>
      <c r="H99" s="1">
        <f t="shared" si="13"/>
        <v>17364.69178948916</v>
      </c>
      <c r="I99" s="1">
        <f t="shared" si="13"/>
        <v>4002.330208315554</v>
      </c>
      <c r="J99" s="1">
        <f t="shared" si="13"/>
        <v>-1376.3440184032215</v>
      </c>
      <c r="K99" s="1">
        <f t="shared" si="13"/>
        <v>-3541.390687842913</v>
      </c>
      <c r="L99" s="1">
        <f t="shared" si="13"/>
        <v>-4412.874418455733</v>
      </c>
      <c r="M99" s="1">
        <f t="shared" si="13"/>
        <v>-4763.667730878597</v>
      </c>
      <c r="N99" s="1">
        <f t="shared" si="13"/>
        <v>-4904.870536757799</v>
      </c>
      <c r="O99" s="1">
        <f t="shared" si="13"/>
        <v>-4961.7080866256965</v>
      </c>
      <c r="P99" s="1">
        <f t="shared" si="13"/>
        <v>-4984.586577282245</v>
      </c>
    </row>
    <row r="100" spans="1:16" ht="12.75">
      <c r="A100">
        <f t="shared" si="11"/>
        <v>92</v>
      </c>
      <c r="B100" s="1">
        <f>'Parameter values '!$G$19*(A100)+'Parameter values '!$G$20*(A100)^2+('Parameter values '!$G$21)*(A100)^3</f>
        <v>17459.392</v>
      </c>
      <c r="C100" s="1">
        <f t="shared" si="12"/>
        <v>205.42799999999988</v>
      </c>
      <c r="F100" s="1">
        <f t="shared" si="13"/>
        <v>134675.1231498881</v>
      </c>
      <c r="G100" s="1">
        <f t="shared" si="13"/>
        <v>50663.2012620691</v>
      </c>
      <c r="H100" s="1">
        <f t="shared" si="13"/>
        <v>17182.845590654095</v>
      </c>
      <c r="I100" s="1">
        <f t="shared" si="13"/>
        <v>3840.286353313317</v>
      </c>
      <c r="J100" s="1">
        <f t="shared" si="13"/>
        <v>-1476.9775595650617</v>
      </c>
      <c r="K100" s="1">
        <f t="shared" si="13"/>
        <v>-3596.008475318644</v>
      </c>
      <c r="L100" s="1">
        <f t="shared" si="13"/>
        <v>-4440.4826438932005</v>
      </c>
      <c r="M100" s="1">
        <f t="shared" si="13"/>
        <v>-4777.021679774176</v>
      </c>
      <c r="N100" s="1">
        <f t="shared" si="13"/>
        <v>-4911.1388936409685</v>
      </c>
      <c r="O100" s="1">
        <f t="shared" si="13"/>
        <v>-4964.58715710409</v>
      </c>
      <c r="P100" s="1">
        <f t="shared" si="13"/>
        <v>-4985.8873078070455</v>
      </c>
    </row>
    <row r="101" spans="1:16" ht="12.75">
      <c r="A101">
        <f t="shared" si="11"/>
        <v>93</v>
      </c>
      <c r="B101" s="1">
        <f>'Parameter values '!$G$19*(A101)+'Parameter values '!$G$20*(A101)^2+('Parameter values '!$G$21)*(A101)^3</f>
        <v>17662.188000000002</v>
      </c>
      <c r="C101" s="1">
        <f t="shared" si="12"/>
        <v>202.7960000000021</v>
      </c>
      <c r="F101" s="1">
        <f t="shared" si="13"/>
        <v>136297.49085933276</v>
      </c>
      <c r="G101" s="1">
        <f t="shared" si="13"/>
        <v>50749.45446944615</v>
      </c>
      <c r="H101" s="1">
        <f t="shared" si="13"/>
        <v>16996.154112112625</v>
      </c>
      <c r="I101" s="1">
        <f t="shared" si="13"/>
        <v>3678.664218839587</v>
      </c>
      <c r="J101" s="1">
        <f t="shared" si="13"/>
        <v>-1575.800831387588</v>
      </c>
      <c r="K101" s="1">
        <f t="shared" si="13"/>
        <v>-3648.9695129726215</v>
      </c>
      <c r="L101" s="1">
        <f t="shared" si="13"/>
        <v>-4466.945908518196</v>
      </c>
      <c r="M101" s="1">
        <f t="shared" si="13"/>
        <v>-4789.681530377092</v>
      </c>
      <c r="N101" s="1">
        <f t="shared" si="13"/>
        <v>-4917.018067450605</v>
      </c>
      <c r="O101" s="1">
        <f t="shared" si="13"/>
        <v>-4967.2591706188305</v>
      </c>
      <c r="P101" s="1">
        <f t="shared" si="13"/>
        <v>-4987.081984287016</v>
      </c>
    </row>
    <row r="102" spans="1:16" ht="12.75">
      <c r="A102">
        <f t="shared" si="11"/>
        <v>94</v>
      </c>
      <c r="B102" s="1">
        <f>'Parameter values '!$G$19*(A102)+'Parameter values '!$G$20*(A102)^2+('Parameter values '!$G$21)*(A102)^3</f>
        <v>17862.256</v>
      </c>
      <c r="C102" s="1">
        <f t="shared" si="12"/>
        <v>200.0679999999993</v>
      </c>
      <c r="F102" s="1">
        <f t="shared" si="13"/>
        <v>137898.03456758414</v>
      </c>
      <c r="G102" s="1">
        <f t="shared" si="13"/>
        <v>50819.955167198044</v>
      </c>
      <c r="H102" s="1">
        <f t="shared" si="13"/>
        <v>16804.828256772267</v>
      </c>
      <c r="I102" s="1">
        <f t="shared" si="13"/>
        <v>3517.572862307268</v>
      </c>
      <c r="J102" s="1">
        <f t="shared" si="13"/>
        <v>-1672.7989502884302</v>
      </c>
      <c r="K102" s="1">
        <f t="shared" si="13"/>
        <v>-3700.3026561485703</v>
      </c>
      <c r="L102" s="1">
        <f t="shared" si="13"/>
        <v>-4492.3020399500965</v>
      </c>
      <c r="M102" s="1">
        <f t="shared" si="13"/>
        <v>-4801.6790448497695</v>
      </c>
      <c r="N102" s="1">
        <f t="shared" si="13"/>
        <v>-4922.530314583431</v>
      </c>
      <c r="O102" s="1">
        <f t="shared" si="13"/>
        <v>-4969.73818447982</v>
      </c>
      <c r="P102" s="1">
        <f t="shared" si="13"/>
        <v>-4988.178892509333</v>
      </c>
    </row>
    <row r="103" spans="1:16" ht="12.75">
      <c r="A103">
        <f t="shared" si="11"/>
        <v>95</v>
      </c>
      <c r="B103" s="1">
        <f>'Parameter values '!$G$19*(A103)+'Parameter values '!$G$20*(A103)^2+('Parameter values '!$G$21)*(A103)^3</f>
        <v>18059.5</v>
      </c>
      <c r="C103" s="1">
        <f t="shared" si="12"/>
        <v>197.24399999999878</v>
      </c>
      <c r="F103" s="1">
        <f t="shared" si="13"/>
        <v>139475.98627478065</v>
      </c>
      <c r="G103" s="1">
        <f t="shared" si="13"/>
        <v>50874.79610461251</v>
      </c>
      <c r="H103" s="1">
        <f t="shared" si="13"/>
        <v>16609.07583080942</v>
      </c>
      <c r="I103" s="1">
        <f t="shared" si="13"/>
        <v>3357.11610271316</v>
      </c>
      <c r="J103" s="1">
        <f t="shared" si="13"/>
        <v>-1767.96036530862</v>
      </c>
      <c r="K103" s="1">
        <f t="shared" si="13"/>
        <v>-3750.0376838339434</v>
      </c>
      <c r="L103" s="1">
        <f t="shared" si="13"/>
        <v>-4516.588294566381</v>
      </c>
      <c r="M103" s="1">
        <f t="shared" si="13"/>
        <v>-4813.044862290716</v>
      </c>
      <c r="N103" s="1">
        <f t="shared" si="13"/>
        <v>-4927.696778702234</v>
      </c>
      <c r="O103" s="1">
        <f t="shared" si="13"/>
        <v>-4972.037378196244</v>
      </c>
      <c r="P103" s="1">
        <f t="shared" si="13"/>
        <v>-4989.185707025144</v>
      </c>
    </row>
    <row r="104" spans="1:16" ht="12.75">
      <c r="A104">
        <f t="shared" si="11"/>
        <v>96</v>
      </c>
      <c r="B104" s="1">
        <f>'Parameter values '!$G$19*(A104)+'Parameter values '!$G$20*(A104)^2+('Parameter values '!$G$21)*(A104)^3</f>
        <v>18253.824</v>
      </c>
      <c r="C104" s="1">
        <f t="shared" si="12"/>
        <v>194.32400000000052</v>
      </c>
      <c r="F104" s="1">
        <f t="shared" si="13"/>
        <v>141030.57798106383</v>
      </c>
      <c r="G104" s="1">
        <f t="shared" si="13"/>
        <v>50914.07481153411</v>
      </c>
      <c r="H104" s="1">
        <f t="shared" si="13"/>
        <v>16409.101471216614</v>
      </c>
      <c r="I104" s="1">
        <f t="shared" si="13"/>
        <v>3197.3926484481453</v>
      </c>
      <c r="J104" s="1">
        <f t="shared" si="13"/>
        <v>-1861.2766713645224</v>
      </c>
      <c r="K104" s="1">
        <f t="shared" si="13"/>
        <v>-3798.205166421353</v>
      </c>
      <c r="L104" s="1">
        <f t="shared" si="13"/>
        <v>-4539.8413078210915</v>
      </c>
      <c r="M104" s="1">
        <f t="shared" si="13"/>
        <v>-4823.808510345085</v>
      </c>
      <c r="N104" s="1">
        <f t="shared" si="13"/>
        <v>-4932.537532041775</v>
      </c>
      <c r="O104" s="1">
        <f t="shared" si="13"/>
        <v>-4974.169100948472</v>
      </c>
      <c r="P104" s="1">
        <f t="shared" si="13"/>
        <v>-4990.109532514829</v>
      </c>
    </row>
    <row r="105" spans="1:16" ht="12.75">
      <c r="A105">
        <f aca="true" t="shared" si="14" ref="A105:A136">A104+1</f>
        <v>97</v>
      </c>
      <c r="B105" s="1">
        <f>'Parameter values '!$G$19*(A105)+'Parameter values '!$G$20*(A105)^2+('Parameter values '!$G$21)*(A105)^3</f>
        <v>18445.132</v>
      </c>
      <c r="C105" s="1">
        <f aca="true" t="shared" si="15" ref="C105:C136">B105-B104</f>
        <v>191.3080000000009</v>
      </c>
      <c r="F105" s="1">
        <f t="shared" si="13"/>
        <v>142561.04168657828</v>
      </c>
      <c r="G105" s="1">
        <f t="shared" si="13"/>
        <v>50937.89341422577</v>
      </c>
      <c r="H105" s="1">
        <f t="shared" si="13"/>
        <v>16205.106580568812</v>
      </c>
      <c r="I105" s="1">
        <f t="shared" si="13"/>
        <v>3038.496225868401</v>
      </c>
      <c r="J105" s="1">
        <f t="shared" si="13"/>
        <v>-1952.7424289151018</v>
      </c>
      <c r="K105" s="1">
        <f t="shared" si="13"/>
        <v>-3844.836342069554</v>
      </c>
      <c r="L105" s="1">
        <f t="shared" si="13"/>
        <v>-4562.097051045091</v>
      </c>
      <c r="M105" s="1">
        <f t="shared" si="13"/>
        <v>-4833.9984197157355</v>
      </c>
      <c r="N105" s="1">
        <f t="shared" si="13"/>
        <v>-4937.071616615875</v>
      </c>
      <c r="O105" s="1">
        <f t="shared" si="13"/>
        <v>-4976.144917243811</v>
      </c>
      <c r="P105" s="1">
        <f t="shared" si="13"/>
        <v>-4990.956942754576</v>
      </c>
    </row>
    <row r="106" spans="1:16" ht="12.75">
      <c r="A106">
        <f t="shared" si="14"/>
        <v>98</v>
      </c>
      <c r="B106" s="1">
        <f>'Parameter values '!$G$19*(A106)+'Parameter values '!$G$20*(A106)^2+('Parameter values '!$G$21)*(A106)^3</f>
        <v>18633.328</v>
      </c>
      <c r="C106" s="1">
        <f t="shared" si="15"/>
        <v>188.1959999999999</v>
      </c>
      <c r="F106" s="1">
        <f t="shared" si="13"/>
        <v>144066.60939147157</v>
      </c>
      <c r="G106" s="4">
        <f t="shared" si="13"/>
        <v>50946.358455508416</v>
      </c>
      <c r="H106" s="1">
        <f t="shared" si="13"/>
        <v>15997.28926867115</v>
      </c>
      <c r="I106" s="1">
        <f t="shared" si="13"/>
        <v>2880.515708325669</v>
      </c>
      <c r="J106" s="1">
        <f t="shared" si="13"/>
        <v>-2042.3549899925779</v>
      </c>
      <c r="K106" s="1">
        <f t="shared" si="13"/>
        <v>-3889.963001281756</v>
      </c>
      <c r="L106" s="1">
        <f t="shared" si="13"/>
        <v>-4583.390794245346</v>
      </c>
      <c r="M106" s="1">
        <f t="shared" si="13"/>
        <v>-4843.641941196613</v>
      </c>
      <c r="N106" s="1">
        <f t="shared" si="13"/>
        <v>-4941.317085136228</v>
      </c>
      <c r="O106" s="1">
        <f t="shared" si="13"/>
        <v>-4977.975650738675</v>
      </c>
      <c r="P106" s="1">
        <f t="shared" si="13"/>
        <v>-4991.734017277245</v>
      </c>
    </row>
    <row r="107" spans="1:16" ht="12.75">
      <c r="A107">
        <f t="shared" si="14"/>
        <v>99</v>
      </c>
      <c r="B107" s="1">
        <f>'Parameter values '!$G$19*(A107)+'Parameter values '!$G$20*(A107)^2+('Parameter values '!$G$21)*(A107)^3</f>
        <v>18818.316000000006</v>
      </c>
      <c r="C107" s="1">
        <f t="shared" si="15"/>
        <v>184.98800000000483</v>
      </c>
      <c r="F107" s="1">
        <f t="shared" si="13"/>
        <v>145546.5130958945</v>
      </c>
      <c r="G107" s="1">
        <f t="shared" si="13"/>
        <v>50939.58071909777</v>
      </c>
      <c r="H107" s="1">
        <f t="shared" si="13"/>
        <v>15785.84430076298</v>
      </c>
      <c r="I107" s="1">
        <f t="shared" si="13"/>
        <v>2723.5352453769556</v>
      </c>
      <c r="J107" s="1">
        <f t="shared" si="13"/>
        <v>-2130.1143305306878</v>
      </c>
      <c r="K107" s="1">
        <f t="shared" si="13"/>
        <v>-3933.617379327005</v>
      </c>
      <c r="L107" s="1">
        <f t="shared" si="13"/>
        <v>-4603.757074446911</v>
      </c>
      <c r="M107" s="1">
        <f t="shared" si="13"/>
        <v>-4852.765364882089</v>
      </c>
      <c r="N107" s="1">
        <f t="shared" si="13"/>
        <v>-4945.2910414790485</v>
      </c>
      <c r="O107" s="1">
        <f t="shared" si="13"/>
        <v>-4979.671426223523</v>
      </c>
      <c r="P107" s="1">
        <f t="shared" si="13"/>
        <v>-4992.4463758229385</v>
      </c>
    </row>
    <row r="108" spans="1:16" ht="12.75">
      <c r="A108">
        <f t="shared" si="14"/>
        <v>100</v>
      </c>
      <c r="B108" s="1">
        <f>'Parameter values '!$G$19*(A108)+'Parameter values '!$G$20*(A108)^2+('Parameter values '!$G$21)*(A108)^3</f>
        <v>19000</v>
      </c>
      <c r="C108" s="1">
        <f t="shared" si="15"/>
        <v>181.68399999999383</v>
      </c>
      <c r="F108" s="1">
        <f t="shared" si="13"/>
        <v>146999.98480000076</v>
      </c>
      <c r="G108" s="1">
        <f t="shared" si="13"/>
        <v>50917.675058059234</v>
      </c>
      <c r="H108" s="1">
        <f t="shared" si="13"/>
        <v>15570.96305196513</v>
      </c>
      <c r="I108" s="1">
        <f t="shared" si="13"/>
        <v>2567.6343919153196</v>
      </c>
      <c r="J108" s="1">
        <f t="shared" si="13"/>
        <v>-2216.022888912405</v>
      </c>
      <c r="K108" s="1">
        <f t="shared" si="13"/>
        <v>-3975.832056139009</v>
      </c>
      <c r="L108" s="1">
        <f t="shared" si="13"/>
        <v>-4623.229669146714</v>
      </c>
      <c r="M108" s="1">
        <f t="shared" si="13"/>
        <v>-4861.393941235714</v>
      </c>
      <c r="N108" s="1">
        <f t="shared" si="13"/>
        <v>-4949.009680558818</v>
      </c>
      <c r="O108" s="1">
        <f t="shared" si="13"/>
        <v>-4981.241709778825</v>
      </c>
      <c r="P108" s="1">
        <f t="shared" si="13"/>
        <v>-4993.099210676102</v>
      </c>
    </row>
    <row r="109" spans="1:16" ht="12.75">
      <c r="A109">
        <f t="shared" si="14"/>
        <v>101</v>
      </c>
      <c r="B109" s="1">
        <f>'Parameter values '!$G$19*(A109)+'Parameter values '!$G$20*(A109)^2+('Parameter values '!$G$21)*(A109)^3</f>
        <v>19178.284000000007</v>
      </c>
      <c r="C109" s="1">
        <f t="shared" si="15"/>
        <v>178.28400000000693</v>
      </c>
      <c r="F109" s="1">
        <f t="shared" si="13"/>
        <v>148426.25650394737</v>
      </c>
      <c r="G109" s="1">
        <f t="shared" si="13"/>
        <v>50880.760227303</v>
      </c>
      <c r="H109" s="1">
        <f t="shared" si="13"/>
        <v>15352.833467669265</v>
      </c>
      <c r="I109" s="1">
        <f t="shared" si="13"/>
        <v>2412.888236983649</v>
      </c>
      <c r="J109" s="1">
        <f t="shared" si="13"/>
        <v>-2300.0854106480674</v>
      </c>
      <c r="K109" s="1">
        <f t="shared" si="13"/>
        <v>-4016.6398633359713</v>
      </c>
      <c r="L109" s="1">
        <f t="shared" si="13"/>
        <v>-4641.841574472914</v>
      </c>
      <c r="M109" s="1">
        <f t="shared" si="13"/>
        <v>-4869.551903729581</v>
      </c>
      <c r="N109" s="1">
        <f t="shared" si="13"/>
        <v>-4952.48832748934</v>
      </c>
      <c r="O109" s="1">
        <f t="shared" si="13"/>
        <v>-4982.6953471204315</v>
      </c>
      <c r="P109" s="1">
        <f t="shared" si="13"/>
        <v>-4993.697316986364</v>
      </c>
    </row>
    <row r="110" spans="1:16" ht="12.75">
      <c r="A110">
        <f t="shared" si="14"/>
        <v>102</v>
      </c>
      <c r="B110" s="1">
        <f>'Parameter values '!$G$19*(A110)+'Parameter values '!$G$20*(A110)^2+('Parameter values '!$G$21)*(A110)^3</f>
        <v>19353.072</v>
      </c>
      <c r="C110" s="1">
        <f t="shared" si="15"/>
        <v>174.7879999999932</v>
      </c>
      <c r="F110" s="1">
        <f t="shared" si="13"/>
        <v>149824.56020789404</v>
      </c>
      <c r="G110" s="1">
        <f t="shared" si="13"/>
        <v>50828.95872004222</v>
      </c>
      <c r="H110" s="1">
        <f t="shared" si="13"/>
        <v>15131.640029578877</v>
      </c>
      <c r="I110" s="1">
        <f t="shared" si="13"/>
        <v>2259.367532051944</v>
      </c>
      <c r="J110" s="1">
        <f t="shared" si="13"/>
        <v>-2382.308799085342</v>
      </c>
      <c r="K110" s="1">
        <f t="shared" si="13"/>
        <v>-4056.073798014586</v>
      </c>
      <c r="L110" s="1">
        <f t="shared" si="13"/>
        <v>-4659.624987667268</v>
      </c>
      <c r="M110" s="1">
        <f t="shared" si="13"/>
        <v>-4877.262492791468</v>
      </c>
      <c r="N110" s="1">
        <f t="shared" si="13"/>
        <v>-4955.741475931147</v>
      </c>
      <c r="O110" s="1">
        <f t="shared" si="13"/>
        <v>-4984.040600161243</v>
      </c>
      <c r="P110" s="1">
        <f t="shared" si="13"/>
        <v>-4994.245121169945</v>
      </c>
    </row>
    <row r="111" spans="1:16" ht="12.75">
      <c r="A111">
        <f t="shared" si="14"/>
        <v>103</v>
      </c>
      <c r="B111" s="1">
        <f>'Parameter values '!$G$19*(A111)+'Parameter values '!$G$20*(A111)^2+('Parameter values '!$G$21)*(A111)^3</f>
        <v>19524.268</v>
      </c>
      <c r="C111" s="1">
        <f t="shared" si="15"/>
        <v>171.1959999999999</v>
      </c>
      <c r="F111" s="1">
        <f t="shared" si="13"/>
        <v>151194.127912004</v>
      </c>
      <c r="G111" s="1">
        <f t="shared" si="13"/>
        <v>50762.39660813973</v>
      </c>
      <c r="H111" s="1">
        <f t="shared" si="13"/>
        <v>14907.563727123295</v>
      </c>
      <c r="I111" s="1">
        <f t="shared" si="13"/>
        <v>2107.138818556896</v>
      </c>
      <c r="J111" s="1">
        <f t="shared" si="13"/>
        <v>-2462.701972044002</v>
      </c>
      <c r="K111" s="1">
        <f t="shared" si="13"/>
        <v>-4094.166942981338</v>
      </c>
      <c r="L111" s="1">
        <f t="shared" si="13"/>
        <v>-4676.611293530708</v>
      </c>
      <c r="M111" s="1">
        <f t="shared" si="13"/>
        <v>-4884.54798082101</v>
      </c>
      <c r="N111" s="1">
        <f t="shared" si="13"/>
        <v>-4958.782825541338</v>
      </c>
      <c r="O111" s="1">
        <f t="shared" si="13"/>
        <v>-4985.285181823265</v>
      </c>
      <c r="P111" s="1">
        <f t="shared" si="13"/>
        <v>-4994.746707487396</v>
      </c>
    </row>
    <row r="112" spans="1:16" ht="12.75">
      <c r="A112">
        <f t="shared" si="14"/>
        <v>104</v>
      </c>
      <c r="B112" s="1">
        <f>'Parameter values '!$G$19*(A112)+'Parameter values '!$G$20*(A112)^2+('Parameter values '!$G$21)*(A112)^3</f>
        <v>19691.775999999998</v>
      </c>
      <c r="C112" s="1">
        <f t="shared" si="15"/>
        <v>167.507999999998</v>
      </c>
      <c r="F112" s="1">
        <f t="shared" si="13"/>
        <v>152534.1916164432</v>
      </c>
      <c r="G112" s="1">
        <f t="shared" si="13"/>
        <v>50681.20338626832</v>
      </c>
      <c r="H112" s="1">
        <f t="shared" si="13"/>
        <v>14680.782033975618</v>
      </c>
      <c r="I112" s="1">
        <f t="shared" si="13"/>
        <v>1956.2645545189253</v>
      </c>
      <c r="J112" s="1">
        <f t="shared" si="13"/>
        <v>-2541.2757242613775</v>
      </c>
      <c r="K112" s="1">
        <f t="shared" si="13"/>
        <v>-4130.952393094473</v>
      </c>
      <c r="L112" s="1">
        <f t="shared" si="13"/>
        <v>-4692.831054494168</v>
      </c>
      <c r="M112" s="1">
        <f t="shared" si="13"/>
        <v>-4891.429698058622</v>
      </c>
      <c r="N112" s="1">
        <f t="shared" si="13"/>
        <v>-4961.6253184571415</v>
      </c>
      <c r="O112" s="1">
        <f t="shared" si="13"/>
        <v>-4986.43628914</v>
      </c>
      <c r="P112" s="1">
        <f t="shared" si="13"/>
        <v>-4995.205842891798</v>
      </c>
    </row>
    <row r="113" spans="1:16" ht="12.75">
      <c r="A113">
        <f t="shared" si="14"/>
        <v>105</v>
      </c>
      <c r="B113" s="1">
        <f>'Parameter values '!$G$19*(A113)+'Parameter values '!$G$20*(A113)^2+('Parameter values '!$G$21)*(A113)^3</f>
        <v>19855.5</v>
      </c>
      <c r="C113" s="1">
        <f t="shared" si="15"/>
        <v>163.72400000000198</v>
      </c>
      <c r="F113" s="1">
        <f t="shared" si="13"/>
        <v>153843.9833213809</v>
      </c>
      <c r="G113" s="1">
        <f t="shared" si="13"/>
        <v>50585.51181981236</v>
      </c>
      <c r="H113" s="1">
        <f t="shared" si="13"/>
        <v>14451.468889416657</v>
      </c>
      <c r="I113" s="1">
        <f t="shared" si="13"/>
        <v>1806.8032400681313</v>
      </c>
      <c r="J113" s="1">
        <f t="shared" si="13"/>
        <v>-2618.04259552804</v>
      </c>
      <c r="K113" s="1">
        <f t="shared" si="13"/>
        <v>-4166.463187400432</v>
      </c>
      <c r="L113" s="1">
        <f t="shared" si="13"/>
        <v>-4708.314003997621</v>
      </c>
      <c r="M113" s="1">
        <f t="shared" si="13"/>
        <v>-4897.928059111682</v>
      </c>
      <c r="N113" s="1">
        <f t="shared" si="13"/>
        <v>-4964.281174758135</v>
      </c>
      <c r="O113" s="1">
        <f t="shared" si="13"/>
        <v>-4987.500634693967</v>
      </c>
      <c r="P113" s="1">
        <f t="shared" si="13"/>
        <v>-4995.626000239488</v>
      </c>
    </row>
    <row r="114" spans="1:16" ht="12.75">
      <c r="A114">
        <f t="shared" si="14"/>
        <v>106</v>
      </c>
      <c r="B114" s="1">
        <f>'Parameter values '!$G$19*(A114)+'Parameter values '!$G$20*(A114)^2+('Parameter values '!$G$21)*(A114)^3</f>
        <v>20015.343999999997</v>
      </c>
      <c r="C114" s="1">
        <f t="shared" si="15"/>
        <v>159.84399999999732</v>
      </c>
      <c r="F114" s="1">
        <f t="shared" si="13"/>
        <v>155122.73502698916</v>
      </c>
      <c r="G114" s="1">
        <f t="shared" si="13"/>
        <v>50475.457796438815</v>
      </c>
      <c r="H114" s="1">
        <f t="shared" si="13"/>
        <v>14219.79468429611</v>
      </c>
      <c r="I114" s="1">
        <f t="shared" si="13"/>
        <v>1658.8095417251425</v>
      </c>
      <c r="J114" s="1">
        <f t="shared" si="13"/>
        <v>-2693.0167443880987</v>
      </c>
      <c r="K114" s="1">
        <f t="shared" si="13"/>
        <v>-4200.732246759105</v>
      </c>
      <c r="L114" s="1">
        <f t="shared" si="13"/>
        <v>-4723.089042880241</v>
      </c>
      <c r="M114" s="1">
        <f t="shared" si="13"/>
        <v>-4904.062589961803</v>
      </c>
      <c r="N114" s="1">
        <f t="shared" si="13"/>
        <v>-4966.761926864249</v>
      </c>
      <c r="O114" s="1">
        <f t="shared" si="13"/>
        <v>-4988.484476437944</v>
      </c>
      <c r="P114" s="1">
        <f t="shared" si="13"/>
        <v>-4996.010379952933</v>
      </c>
    </row>
    <row r="115" spans="1:16" ht="12.75">
      <c r="A115">
        <f t="shared" si="14"/>
        <v>107</v>
      </c>
      <c r="B115" s="1">
        <f>'Parameter values '!$G$19*(A115)+'Parameter values '!$G$20*(A115)^2+('Parameter values '!$G$21)*(A115)^3</f>
        <v>20171.212</v>
      </c>
      <c r="C115" s="1">
        <f t="shared" si="15"/>
        <v>155.8680000000022</v>
      </c>
      <c r="F115" s="1">
        <f t="shared" si="13"/>
        <v>156369.67873344343</v>
      </c>
      <c r="G115" s="1">
        <f t="shared" si="13"/>
        <v>50351.180181267395</v>
      </c>
      <c r="H115" s="1">
        <f t="shared" si="13"/>
        <v>13985.926251352226</v>
      </c>
      <c r="I115" s="1">
        <f t="shared" si="13"/>
        <v>1512.3344152972313</v>
      </c>
      <c r="J115" s="1">
        <f t="shared" si="13"/>
        <v>-2766.213827274077</v>
      </c>
      <c r="K115" s="1">
        <f t="shared" si="13"/>
        <v>-4233.792316662874</v>
      </c>
      <c r="L115" s="1">
        <f t="shared" si="13"/>
        <v>-4737.184238503711</v>
      </c>
      <c r="M115" s="1">
        <f t="shared" si="13"/>
        <v>-4909.851955294889</v>
      </c>
      <c r="N115" s="1">
        <f t="shared" si="13"/>
        <v>-4969.078452837504</v>
      </c>
      <c r="O115" s="1">
        <f t="shared" si="13"/>
        <v>-4989.3936459515</v>
      </c>
      <c r="P115" s="1">
        <f t="shared" si="13"/>
        <v>-4996.361930222606</v>
      </c>
    </row>
    <row r="116" spans="1:16" ht="12.75">
      <c r="A116">
        <f t="shared" si="14"/>
        <v>108</v>
      </c>
      <c r="B116" s="1">
        <f>'Parameter values '!$G$19*(A116)+'Parameter values '!$G$20*(A116)^2+('Parameter values '!$G$21)*(A116)^3</f>
        <v>20323.008</v>
      </c>
      <c r="C116" s="1">
        <f t="shared" si="15"/>
        <v>151.7960000000021</v>
      </c>
      <c r="F116" s="1">
        <f t="shared" si="13"/>
        <v>157584.04644092204</v>
      </c>
      <c r="G116" s="1">
        <f t="shared" si="13"/>
        <v>50212.82067557042</v>
      </c>
      <c r="H116" s="1">
        <f t="shared" si="13"/>
        <v>13750.026859660105</v>
      </c>
      <c r="I116" s="1">
        <f t="shared" si="13"/>
        <v>1367.425227263002</v>
      </c>
      <c r="J116" s="1">
        <f t="shared" si="13"/>
        <v>-2837.6508829427758</v>
      </c>
      <c r="K116" s="1">
        <f t="shared" si="13"/>
        <v>-4265.675914965082</v>
      </c>
      <c r="L116" s="1">
        <f t="shared" si="13"/>
        <v>-4750.626826348828</v>
      </c>
      <c r="M116" s="1">
        <f t="shared" si="13"/>
        <v>-4915.313986012184</v>
      </c>
      <c r="N116" s="1">
        <f t="shared" si="13"/>
        <v>-4971.241008565033</v>
      </c>
      <c r="O116" s="1">
        <f t="shared" si="13"/>
        <v>-4990.233575186624</v>
      </c>
      <c r="P116" s="1">
        <f t="shared" si="13"/>
        <v>-4996.68336583183</v>
      </c>
    </row>
    <row r="117" spans="1:16" ht="12.75">
      <c r="A117">
        <f t="shared" si="14"/>
        <v>109</v>
      </c>
      <c r="B117" s="1">
        <f>'Parameter values '!$G$19*(A117)+'Parameter values '!$G$20*(A117)^2+('Parameter values '!$G$21)*(A117)^3</f>
        <v>20470.636</v>
      </c>
      <c r="C117" s="1">
        <f t="shared" si="15"/>
        <v>147.62799999999697</v>
      </c>
      <c r="F117" s="1">
        <f t="shared" si="13"/>
        <v>158765.07014960638</v>
      </c>
      <c r="G117" s="1">
        <f t="shared" si="13"/>
        <v>50060.52367893463</v>
      </c>
      <c r="H117" s="1">
        <f t="shared" si="13"/>
        <v>13512.256212987962</v>
      </c>
      <c r="I117" s="1">
        <f t="shared" si="13"/>
        <v>1224.1258745315035</v>
      </c>
      <c r="J117" s="1">
        <f t="shared" si="13"/>
        <v>-2907.3462220756633</v>
      </c>
      <c r="K117" s="1">
        <f t="shared" si="13"/>
        <v>-4296.415284244131</v>
      </c>
      <c r="L117" s="1">
        <f t="shared" si="13"/>
        <v>-4763.443213842913</v>
      </c>
      <c r="M117" s="1">
        <f t="shared" si="13"/>
        <v>-4920.4657067957305</v>
      </c>
      <c r="N117" s="1">
        <f t="shared" si="13"/>
        <v>-4973.259258809418</v>
      </c>
      <c r="O117" s="1">
        <f t="shared" si="13"/>
        <v>-4991.009321757783</v>
      </c>
      <c r="P117" s="1">
        <f t="shared" si="13"/>
        <v>-4996.977185685357</v>
      </c>
    </row>
    <row r="118" spans="1:16" ht="12.75">
      <c r="A118">
        <f t="shared" si="14"/>
        <v>110</v>
      </c>
      <c r="B118" s="1">
        <f>'Parameter values '!$G$19*(A118)+'Parameter values '!$G$20*(A118)^2+('Parameter values '!$G$21)*(A118)^3</f>
        <v>20614</v>
      </c>
      <c r="C118" s="1">
        <f t="shared" si="15"/>
        <v>143.3640000000014</v>
      </c>
      <c r="F118" s="1">
        <f t="shared" si="13"/>
        <v>159911.981859681</v>
      </c>
      <c r="G118" s="1">
        <f t="shared" si="13"/>
        <v>49894.4361548177</v>
      </c>
      <c r="H118" s="1">
        <f t="shared" si="13"/>
        <v>13272.770451849203</v>
      </c>
      <c r="I118" s="1">
        <f t="shared" si="13"/>
        <v>1082.4769024732932</v>
      </c>
      <c r="J118" s="1">
        <f t="shared" si="13"/>
        <v>-2975.319321905178</v>
      </c>
      <c r="K118" s="1">
        <f t="shared" si="13"/>
        <v>-4326.042348540014</v>
      </c>
      <c r="L118" s="1">
        <f t="shared" si="13"/>
        <v>-4775.658986191902</v>
      </c>
      <c r="M118" s="1">
        <f t="shared" si="13"/>
        <v>-4925.323363615773</v>
      </c>
      <c r="N118" s="1">
        <f t="shared" si="13"/>
        <v>-4975.142307119855</v>
      </c>
      <c r="O118" s="1">
        <f t="shared" si="13"/>
        <v>-4991.725592832752</v>
      </c>
      <c r="P118" s="1">
        <f t="shared" si="13"/>
        <v>-4997.245689119279</v>
      </c>
    </row>
    <row r="119" spans="1:16" ht="12.75">
      <c r="A119">
        <f t="shared" si="14"/>
        <v>111</v>
      </c>
      <c r="B119" s="1">
        <f>'Parameter values '!$G$19*(A119)+'Parameter values '!$G$20*(A119)^2+('Parameter values '!$G$21)*(A119)^3</f>
        <v>20753.003999999997</v>
      </c>
      <c r="C119" s="1">
        <f t="shared" si="15"/>
        <v>139.00399999999718</v>
      </c>
      <c r="F119" s="1">
        <f t="shared" si="13"/>
        <v>161024.01357133343</v>
      </c>
      <c r="G119" s="1">
        <f t="shared" si="13"/>
        <v>49714.707499433935</v>
      </c>
      <c r="H119" s="1">
        <f t="shared" si="13"/>
        <v>13031.722159046301</v>
      </c>
      <c r="I119" s="1">
        <f t="shared" si="13"/>
        <v>942.5156211317644</v>
      </c>
      <c r="J119" s="1">
        <f t="shared" si="13"/>
        <v>-3041.5907257267345</v>
      </c>
      <c r="K119" s="1">
        <f t="shared" si="13"/>
        <v>-4354.588674210488</v>
      </c>
      <c r="L119" s="1">
        <f t="shared" si="13"/>
        <v>-4787.2989140066475</v>
      </c>
      <c r="M119" s="1">
        <f t="shared" si="13"/>
        <v>-4929.902451080467</v>
      </c>
      <c r="N119" s="1">
        <f t="shared" si="13"/>
        <v>-4976.8987246041615</v>
      </c>
      <c r="O119" s="1">
        <f t="shared" si="13"/>
        <v>-4992.386767681036</v>
      </c>
      <c r="P119" s="1">
        <f t="shared" si="13"/>
        <v>-4997.490991066538</v>
      </c>
    </row>
    <row r="120" spans="1:16" ht="12.75">
      <c r="A120">
        <f t="shared" si="14"/>
        <v>112</v>
      </c>
      <c r="B120" s="1">
        <f>'Parameter values '!$G$19*(A120)+'Parameter values '!$G$20*(A120)^2+('Parameter values '!$G$21)*(A120)^3</f>
        <v>20887.552</v>
      </c>
      <c r="C120" s="1">
        <f t="shared" si="15"/>
        <v>134.5480000000025</v>
      </c>
      <c r="F120" s="1">
        <f t="shared" si="13"/>
        <v>162100.39728475446</v>
      </c>
      <c r="G120" s="1">
        <f t="shared" si="13"/>
        <v>49521.489413904455</v>
      </c>
      <c r="H120" s="1">
        <f t="shared" si="13"/>
        <v>12789.260368510964</v>
      </c>
      <c r="I120" s="1">
        <f t="shared" si="13"/>
        <v>804.2762195335345</v>
      </c>
      <c r="J120" s="1">
        <f t="shared" si="13"/>
        <v>-3106.181947155207</v>
      </c>
      <c r="K120" s="1">
        <f t="shared" si="13"/>
        <v>-4382.085434664396</v>
      </c>
      <c r="L120" s="1">
        <f t="shared" si="13"/>
        <v>-4798.386962527715</v>
      </c>
      <c r="M120" s="1">
        <f t="shared" si="13"/>
        <v>-4934.217739540216</v>
      </c>
      <c r="N120" s="1">
        <f t="shared" si="13"/>
        <v>-4978.536577567343</v>
      </c>
      <c r="O120" s="1">
        <f t="shared" si="13"/>
        <v>-4992.996918936765</v>
      </c>
      <c r="P120" s="1">
        <f t="shared" si="13"/>
        <v>-4997.715036148959</v>
      </c>
    </row>
    <row r="121" spans="1:16" ht="12.75">
      <c r="A121">
        <f t="shared" si="14"/>
        <v>113</v>
      </c>
      <c r="B121" s="1">
        <f>'Parameter values '!$G$19*(A121)+'Parameter values '!$G$20*(A121)^2+('Parameter values '!$G$21)*(A121)^3</f>
        <v>21017.548000000003</v>
      </c>
      <c r="C121" s="1">
        <f t="shared" si="15"/>
        <v>129.99600000000282</v>
      </c>
      <c r="F121" s="1">
        <f t="shared" si="13"/>
        <v>163140.3650001377</v>
      </c>
      <c r="G121" s="1">
        <f t="shared" si="13"/>
        <v>49314.93577960807</v>
      </c>
      <c r="H121" s="1">
        <f aca="true" t="shared" si="16" ref="H121:P149">($D$4*$B121*EXP(((-1)*(H$5))*$A121)-$G$4)</f>
        <v>12545.530577252335</v>
      </c>
      <c r="I121" s="1">
        <f t="shared" si="16"/>
        <v>667.7898780260366</v>
      </c>
      <c r="J121" s="1">
        <f t="shared" si="16"/>
        <v>-3169.1153789841674</v>
      </c>
      <c r="K121" s="1">
        <f t="shared" si="16"/>
        <v>-4408.563378739833</v>
      </c>
      <c r="L121" s="1">
        <f t="shared" si="16"/>
        <v>-4808.946302266953</v>
      </c>
      <c r="M121" s="1">
        <f t="shared" si="16"/>
        <v>-4938.283301869781</v>
      </c>
      <c r="N121" s="1">
        <f t="shared" si="16"/>
        <v>-4980.063454027366</v>
      </c>
      <c r="O121" s="1">
        <f t="shared" si="16"/>
        <v>-4993.559832632648</v>
      </c>
      <c r="P121" s="1">
        <f t="shared" si="16"/>
        <v>-4997.91961176342</v>
      </c>
    </row>
    <row r="122" spans="1:16" ht="12.75">
      <c r="A122">
        <f t="shared" si="14"/>
        <v>114</v>
      </c>
      <c r="B122" s="1">
        <f>'Parameter values '!$G$19*(A122)+'Parameter values '!$G$20*(A122)^2+('Parameter values '!$G$21)*(A122)^3</f>
        <v>21142.895999999997</v>
      </c>
      <c r="C122" s="1">
        <f t="shared" si="15"/>
        <v>125.3479999999945</v>
      </c>
      <c r="F122" s="1">
        <f aca="true" t="shared" si="17" ref="F122:G153">($D$4*$B122*EXP(((-1)*(F$5))*$A122)-$G$4)</f>
        <v>164143.14871767993</v>
      </c>
      <c r="G122" s="1">
        <f t="shared" si="17"/>
        <v>49095.20253667074</v>
      </c>
      <c r="H122" s="1">
        <f t="shared" si="16"/>
        <v>12300.674760232876</v>
      </c>
      <c r="I122" s="1">
        <f t="shared" si="16"/>
        <v>533.0848785796979</v>
      </c>
      <c r="J122" s="1">
        <f t="shared" si="16"/>
        <v>-3230.4142065060596</v>
      </c>
      <c r="K122" s="1">
        <f t="shared" si="16"/>
        <v>-4434.05280250474</v>
      </c>
      <c r="L122" s="1">
        <f t="shared" si="16"/>
        <v>-4818.999320897387</v>
      </c>
      <c r="M122" s="1">
        <f t="shared" si="16"/>
        <v>-4942.112539861316</v>
      </c>
      <c r="N122" s="1">
        <f t="shared" si="16"/>
        <v>-4981.486489123015</v>
      </c>
      <c r="O122" s="1">
        <f t="shared" si="16"/>
        <v>-4994.079027060938</v>
      </c>
      <c r="P122" s="1">
        <f t="shared" si="16"/>
        <v>-4998.1063602264285</v>
      </c>
    </row>
    <row r="123" spans="1:16" ht="12.75">
      <c r="A123">
        <f t="shared" si="14"/>
        <v>115</v>
      </c>
      <c r="B123" s="1">
        <f>'Parameter values '!$G$19*(A123)+'Parameter values '!$G$20*(A123)^2+('Parameter values '!$G$21)*(A123)^3</f>
        <v>21263.5</v>
      </c>
      <c r="C123" s="1">
        <f t="shared" si="15"/>
        <v>120.604000000003</v>
      </c>
      <c r="F123" s="1">
        <f t="shared" si="17"/>
        <v>165107.9804375811</v>
      </c>
      <c r="G123" s="1">
        <f t="shared" si="17"/>
        <v>48862.44756553198</v>
      </c>
      <c r="H123" s="1">
        <f t="shared" si="16"/>
        <v>12054.831387998693</v>
      </c>
      <c r="I123" s="1">
        <f t="shared" si="16"/>
        <v>400.18671300038295</v>
      </c>
      <c r="J123" s="1">
        <f t="shared" si="16"/>
        <v>-3290.102325151872</v>
      </c>
      <c r="K123" s="1">
        <f t="shared" si="16"/>
        <v>-4458.583524267334</v>
      </c>
      <c r="L123" s="1">
        <f t="shared" si="16"/>
        <v>-4828.567636235416</v>
      </c>
      <c r="M123" s="1">
        <f t="shared" si="16"/>
        <v>-4945.7182101705675</v>
      </c>
      <c r="N123" s="1">
        <f t="shared" si="16"/>
        <v>-4982.812389432296</v>
      </c>
      <c r="O123" s="1">
        <f t="shared" si="16"/>
        <v>-4994.557770516497</v>
      </c>
      <c r="P123" s="1">
        <f t="shared" si="16"/>
        <v>-4998.276790038124</v>
      </c>
    </row>
    <row r="124" spans="1:16" ht="12.75">
      <c r="A124">
        <f t="shared" si="14"/>
        <v>116</v>
      </c>
      <c r="B124" s="1">
        <f>'Parameter values '!$G$19*(A124)+'Parameter values '!$G$20*(A124)^2+('Parameter values '!$G$21)*(A124)^3</f>
        <v>21379.264</v>
      </c>
      <c r="C124" s="1">
        <f t="shared" si="15"/>
        <v>115.76399999999921</v>
      </c>
      <c r="F124" s="1">
        <f t="shared" si="17"/>
        <v>166034.09216004415</v>
      </c>
      <c r="G124" s="1">
        <f t="shared" si="17"/>
        <v>48616.830571527775</v>
      </c>
      <c r="H124" s="1">
        <f t="shared" si="16"/>
        <v>11808.135446897959</v>
      </c>
      <c r="I124" s="1">
        <f t="shared" si="16"/>
        <v>269.1181890055832</v>
      </c>
      <c r="J124" s="1">
        <f t="shared" si="16"/>
        <v>-3348.2042623095695</v>
      </c>
      <c r="K124" s="1">
        <f t="shared" si="16"/>
        <v>-4482.184862593262</v>
      </c>
      <c r="L124" s="1">
        <f t="shared" si="16"/>
        <v>-4837.67211017116</v>
      </c>
      <c r="M124" s="1">
        <f t="shared" si="16"/>
        <v>-4949.112449766824</v>
      </c>
      <c r="N124" s="1">
        <f t="shared" si="16"/>
        <v>-4984.04745622293</v>
      </c>
      <c r="O124" s="1">
        <f t="shared" si="16"/>
        <v>-4994.999097975964</v>
      </c>
      <c r="P124" s="1">
        <f t="shared" si="16"/>
        <v>-4998.432286323517</v>
      </c>
    </row>
    <row r="125" spans="1:16" ht="12.75">
      <c r="A125">
        <f t="shared" si="14"/>
        <v>117</v>
      </c>
      <c r="B125" s="1">
        <f>'Parameter values '!$G$19*(A125)+'Parameter values '!$G$20*(A125)^2+('Parameter values '!$G$21)*(A125)^3</f>
        <v>21490.092</v>
      </c>
      <c r="C125" s="1">
        <f t="shared" si="15"/>
        <v>110.82800000000134</v>
      </c>
      <c r="F125" s="1">
        <f t="shared" si="17"/>
        <v>166920.71588527507</v>
      </c>
      <c r="G125" s="1">
        <f t="shared" si="17"/>
        <v>48358.51297243096</v>
      </c>
      <c r="H125" s="1">
        <f t="shared" si="16"/>
        <v>11560.718461728102</v>
      </c>
      <c r="I125" s="1">
        <f t="shared" si="16"/>
        <v>139.89953412539853</v>
      </c>
      <c r="J125" s="1">
        <f t="shared" si="16"/>
        <v>-3404.745103181608</v>
      </c>
      <c r="K125" s="1">
        <f t="shared" si="16"/>
        <v>-4504.885617135689</v>
      </c>
      <c r="L125" s="1">
        <f t="shared" si="16"/>
        <v>-4846.332863413855</v>
      </c>
      <c r="M125" s="1">
        <f t="shared" si="16"/>
        <v>-4952.306800844733</v>
      </c>
      <c r="N125" s="1">
        <f t="shared" si="16"/>
        <v>-4985.1976076590145</v>
      </c>
      <c r="O125" s="1">
        <f t="shared" si="16"/>
        <v>-4995.4058267657165</v>
      </c>
      <c r="P125" s="1">
        <f t="shared" si="16"/>
        <v>-4998.574120505632</v>
      </c>
    </row>
    <row r="126" spans="1:16" ht="12.75">
      <c r="A126">
        <f t="shared" si="14"/>
        <v>118</v>
      </c>
      <c r="B126" s="1">
        <f>'Parameter values '!$G$19*(A126)+'Parameter values '!$G$20*(A126)^2+('Parameter values '!$G$21)*(A126)^3</f>
        <v>21595.888000000003</v>
      </c>
      <c r="C126" s="1">
        <f t="shared" si="15"/>
        <v>105.7960000000021</v>
      </c>
      <c r="F126" s="1">
        <f t="shared" si="17"/>
        <v>167767.08361348294</v>
      </c>
      <c r="G126" s="1">
        <f t="shared" si="17"/>
        <v>48087.657788890465</v>
      </c>
      <c r="H126" s="1">
        <f t="shared" si="16"/>
        <v>11312.708520658782</v>
      </c>
      <c r="I126" s="1">
        <f t="shared" si="16"/>
        <v>12.548497395955565</v>
      </c>
      <c r="J126" s="1">
        <f t="shared" si="16"/>
        <v>-3459.750420543174</v>
      </c>
      <c r="K126" s="1">
        <f t="shared" si="16"/>
        <v>-4526.7140520935845</v>
      </c>
      <c r="L126" s="1">
        <f t="shared" si="16"/>
        <v>-4854.569290929676</v>
      </c>
      <c r="M126" s="1">
        <f t="shared" si="16"/>
        <v>-4955.312235163003</v>
      </c>
      <c r="N126" s="1">
        <f t="shared" si="16"/>
        <v>-4986.268399989984</v>
      </c>
      <c r="O126" s="1">
        <f t="shared" si="16"/>
        <v>-4995.780571269946</v>
      </c>
      <c r="P126" s="1">
        <f t="shared" si="16"/>
        <v>-4998.703459262212</v>
      </c>
    </row>
    <row r="127" spans="1:16" ht="12.75">
      <c r="A127">
        <f t="shared" si="14"/>
        <v>119</v>
      </c>
      <c r="B127" s="1">
        <f>'Parameter values '!$G$19*(A127)+'Parameter values '!$G$20*(A127)^2+('Parameter values '!$G$21)*(A127)^3</f>
        <v>21696.555999999997</v>
      </c>
      <c r="C127" s="1">
        <f t="shared" si="15"/>
        <v>100.66799999999421</v>
      </c>
      <c r="F127" s="1">
        <f t="shared" si="17"/>
        <v>168572.4273448799</v>
      </c>
      <c r="G127" s="1">
        <f t="shared" si="17"/>
        <v>47804.429537712254</v>
      </c>
      <c r="H127" s="1">
        <f t="shared" si="16"/>
        <v>11064.230302284028</v>
      </c>
      <c r="I127" s="1">
        <f t="shared" si="16"/>
        <v>-112.91955118050191</v>
      </c>
      <c r="J127" s="1">
        <f t="shared" si="16"/>
        <v>-3513.246208264457</v>
      </c>
      <c r="K127" s="1">
        <f t="shared" si="16"/>
        <v>-4547.697882122248</v>
      </c>
      <c r="L127" s="1">
        <f t="shared" si="16"/>
        <v>-4862.400077959182</v>
      </c>
      <c r="M127" s="1">
        <f t="shared" si="16"/>
        <v>-4958.139177781262</v>
      </c>
      <c r="N127" s="1">
        <f t="shared" si="16"/>
        <v>-4987.265047749745</v>
      </c>
      <c r="O127" s="1">
        <f t="shared" si="16"/>
        <v>-4996.125756728598</v>
      </c>
      <c r="P127" s="1">
        <f t="shared" si="16"/>
        <v>-4998.821372814672</v>
      </c>
    </row>
    <row r="128" spans="1:16" ht="12.75">
      <c r="A128">
        <f t="shared" si="14"/>
        <v>120</v>
      </c>
      <c r="B128" s="1">
        <f>'Parameter values '!$G$19*(A128)+'Parameter values '!$G$20*(A128)^2+('Parameter values '!$G$21)*(A128)^3</f>
        <v>21792</v>
      </c>
      <c r="C128" s="1">
        <f t="shared" si="15"/>
        <v>95.44400000000314</v>
      </c>
      <c r="F128" s="1">
        <f t="shared" si="17"/>
        <v>169335.97907968124</v>
      </c>
      <c r="G128" s="1">
        <f t="shared" si="17"/>
        <v>47508.994127925675</v>
      </c>
      <c r="H128" s="1">
        <f t="shared" si="16"/>
        <v>10815.40510466302</v>
      </c>
      <c r="I128" s="1">
        <f t="shared" si="16"/>
        <v>-236.4915234288028</v>
      </c>
      <c r="J128" s="1">
        <f t="shared" si="16"/>
        <v>-3565.258818462044</v>
      </c>
      <c r="K128" s="1">
        <f t="shared" si="16"/>
        <v>-4567.864260528694</v>
      </c>
      <c r="L128" s="1">
        <f t="shared" si="16"/>
        <v>-4869.843216510843</v>
      </c>
      <c r="M128" s="1">
        <f t="shared" si="16"/>
        <v>-4960.797530171956</v>
      </c>
      <c r="N128" s="1">
        <f t="shared" si="16"/>
        <v>-4988.1924429951305</v>
      </c>
      <c r="O128" s="1">
        <f t="shared" si="16"/>
        <v>-4996.44363217331</v>
      </c>
      <c r="P128" s="1">
        <f t="shared" si="16"/>
        <v>-4998.92884259517</v>
      </c>
    </row>
    <row r="129" spans="1:16" ht="12.75">
      <c r="A129">
        <f t="shared" si="14"/>
        <v>121</v>
      </c>
      <c r="B129" s="1">
        <f>'Parameter values '!$G$19*(A129)+'Parameter values '!$G$20*(A129)^2+('Parameter values '!$G$21)*(A129)^3</f>
        <v>21882.123999999996</v>
      </c>
      <c r="C129" s="1">
        <f t="shared" si="15"/>
        <v>90.12399999999616</v>
      </c>
      <c r="F129" s="1">
        <f t="shared" si="17"/>
        <v>170056.9708181052</v>
      </c>
      <c r="G129" s="1">
        <f t="shared" si="17"/>
        <v>47201.51875957955</v>
      </c>
      <c r="H129" s="1">
        <f t="shared" si="16"/>
        <v>10566.350876214852</v>
      </c>
      <c r="I129" s="1">
        <f t="shared" si="16"/>
        <v>-358.15651806168717</v>
      </c>
      <c r="J129" s="1">
        <f t="shared" si="16"/>
        <v>-3615.8149021466397</v>
      </c>
      <c r="K129" s="1">
        <f t="shared" si="16"/>
        <v>-4587.239769592736</v>
      </c>
      <c r="L129" s="1">
        <f t="shared" si="16"/>
        <v>-4876.9160222357</v>
      </c>
      <c r="M129" s="1">
        <f t="shared" si="16"/>
        <v>-4963.296692689277</v>
      </c>
      <c r="N129" s="1">
        <f t="shared" si="16"/>
        <v>-4989.055173613863</v>
      </c>
      <c r="O129" s="1">
        <f t="shared" si="16"/>
        <v>-4996.736282547821</v>
      </c>
      <c r="P129" s="1">
        <f t="shared" si="16"/>
        <v>-4999.026768334933</v>
      </c>
    </row>
    <row r="130" spans="1:16" ht="12.75">
      <c r="A130">
        <f t="shared" si="14"/>
        <v>122</v>
      </c>
      <c r="B130" s="1">
        <f>'Parameter values '!$G$19*(A130)+'Parameter values '!$G$20*(A130)^2+('Parameter values '!$G$21)*(A130)^3</f>
        <v>21966.832000000002</v>
      </c>
      <c r="C130" s="1">
        <f t="shared" si="15"/>
        <v>84.708000000006</v>
      </c>
      <c r="F130" s="1">
        <f t="shared" si="17"/>
        <v>170734.6345603733</v>
      </c>
      <c r="G130" s="1">
        <f t="shared" si="17"/>
        <v>46882.171825214224</v>
      </c>
      <c r="H130" s="1">
        <f t="shared" si="16"/>
        <v>10317.182248338382</v>
      </c>
      <c r="I130" s="1">
        <f t="shared" si="16"/>
        <v>-477.90572801751114</v>
      </c>
      <c r="J130" s="1">
        <f t="shared" si="16"/>
        <v>-3664.9413532364815</v>
      </c>
      <c r="K130" s="1">
        <f t="shared" si="16"/>
        <v>-4605.850412862658</v>
      </c>
      <c r="L130" s="1">
        <f t="shared" si="16"/>
        <v>-4883.635151596412</v>
      </c>
      <c r="M130" s="1">
        <f t="shared" si="16"/>
        <v>-4965.645586381721</v>
      </c>
      <c r="N130" s="1">
        <f t="shared" si="16"/>
        <v>-4989.857540732899</v>
      </c>
      <c r="O130" s="1">
        <f t="shared" si="16"/>
        <v>-4997.005640057554</v>
      </c>
      <c r="P130" s="1">
        <f t="shared" si="16"/>
        <v>-4999.115974614361</v>
      </c>
    </row>
    <row r="131" spans="1:16" ht="12.75">
      <c r="A131">
        <f t="shared" si="14"/>
        <v>123</v>
      </c>
      <c r="B131" s="1">
        <f>'Parameter values '!$G$19*(A131)+'Parameter values '!$G$20*(A131)^2+('Parameter values '!$G$21)*(A131)^3</f>
        <v>22046.028000000002</v>
      </c>
      <c r="C131" s="1">
        <f t="shared" si="15"/>
        <v>79.19599999999991</v>
      </c>
      <c r="F131" s="1">
        <f t="shared" si="17"/>
        <v>171368.2023067098</v>
      </c>
      <c r="G131" s="1">
        <f t="shared" si="17"/>
        <v>46551.12281395522</v>
      </c>
      <c r="H131" s="1">
        <f t="shared" si="16"/>
        <v>10068.010569633529</v>
      </c>
      <c r="I131" s="1">
        <f t="shared" si="16"/>
        <v>-595.7323500793809</v>
      </c>
      <c r="J131" s="1">
        <f t="shared" si="16"/>
        <v>-3712.6652558082815</v>
      </c>
      <c r="K131" s="1">
        <f t="shared" si="16"/>
        <v>-4623.721609282073</v>
      </c>
      <c r="L131" s="1">
        <f t="shared" si="16"/>
        <v>-4890.016619251452</v>
      </c>
      <c r="M131" s="1">
        <f t="shared" si="16"/>
        <v>-4967.852674138951</v>
      </c>
      <c r="N131" s="1">
        <f t="shared" si="16"/>
        <v>-4990.603575258528</v>
      </c>
      <c r="O131" s="1">
        <f t="shared" si="16"/>
        <v>-4997.253494791331</v>
      </c>
      <c r="P131" s="1">
        <f t="shared" si="16"/>
        <v>-4999.197216912944</v>
      </c>
    </row>
    <row r="132" spans="1:16" ht="12.75">
      <c r="A132">
        <f t="shared" si="14"/>
        <v>124</v>
      </c>
      <c r="B132" s="1">
        <f>'Parameter values '!$G$19*(A132)+'Parameter values '!$G$20*(A132)^2+('Parameter values '!$G$21)*(A132)^3</f>
        <v>22119.615999999998</v>
      </c>
      <c r="C132" s="1">
        <f t="shared" si="15"/>
        <v>73.5879999999961</v>
      </c>
      <c r="F132" s="1">
        <f t="shared" si="17"/>
        <v>171956.90605734228</v>
      </c>
      <c r="G132" s="1">
        <f t="shared" si="17"/>
        <v>46208.54221817688</v>
      </c>
      <c r="H132" s="1">
        <f t="shared" si="16"/>
        <v>9818.943941605978</v>
      </c>
      <c r="I132" s="1">
        <f t="shared" si="16"/>
        <v>-711.6314967757207</v>
      </c>
      <c r="J132" s="1">
        <f t="shared" si="16"/>
        <v>-3759.013834459985</v>
      </c>
      <c r="K132" s="1">
        <f t="shared" si="16"/>
        <v>-4640.878189012022</v>
      </c>
      <c r="L132" s="1">
        <f t="shared" si="16"/>
        <v>-4896.075815582388</v>
      </c>
      <c r="M132" s="1">
        <f t="shared" si="16"/>
        <v>-4969.9259811673555</v>
      </c>
      <c r="N132" s="1">
        <f t="shared" si="16"/>
        <v>-4991.297053579831</v>
      </c>
      <c r="O132" s="1">
        <f t="shared" si="16"/>
        <v>-4997.481504656434</v>
      </c>
      <c r="P132" s="1">
        <f t="shared" si="16"/>
        <v>-4999.271187194619</v>
      </c>
    </row>
    <row r="133" spans="1:16" ht="12.75">
      <c r="A133">
        <f t="shared" si="14"/>
        <v>125</v>
      </c>
      <c r="B133" s="1">
        <f>'Parameter values '!$G$19*(A133)+'Parameter values '!$G$20*(A133)^2+('Parameter values '!$G$21)*(A133)^3</f>
        <v>22187.5</v>
      </c>
      <c r="C133" s="1">
        <f t="shared" si="15"/>
        <v>67.88400000000183</v>
      </c>
      <c r="F133" s="1">
        <f t="shared" si="17"/>
        <v>172499.9778125014</v>
      </c>
      <c r="G133" s="1">
        <f t="shared" si="17"/>
        <v>45854.60144268374</v>
      </c>
      <c r="H133" s="1">
        <f t="shared" si="16"/>
        <v>9570.087255742037</v>
      </c>
      <c r="I133" s="1">
        <f t="shared" si="16"/>
        <v>-825.6001105583837</v>
      </c>
      <c r="J133" s="1">
        <f t="shared" si="16"/>
        <v>-3804.0144076623296</v>
      </c>
      <c r="K133" s="1">
        <f t="shared" si="16"/>
        <v>-4657.344390819581</v>
      </c>
      <c r="L133" s="1">
        <f t="shared" si="16"/>
        <v>-4901.827524298759</v>
      </c>
      <c r="M133" s="1">
        <f t="shared" si="16"/>
        <v>-4971.873114791954</v>
      </c>
      <c r="N133" s="1">
        <f t="shared" si="16"/>
        <v>-4991.941512467159</v>
      </c>
      <c r="O133" s="1">
        <f t="shared" si="16"/>
        <v>-4997.691204666403</v>
      </c>
      <c r="P133" s="1">
        <f t="shared" si="16"/>
        <v>-4999.338519061956</v>
      </c>
    </row>
    <row r="134" spans="1:16" ht="12.75">
      <c r="A134">
        <f t="shared" si="14"/>
        <v>126</v>
      </c>
      <c r="B134" s="1">
        <f>'Parameter values '!$G$19*(A134)+'Parameter values '!$G$20*(A134)^2+('Parameter values '!$G$21)*(A134)^3</f>
        <v>22249.584</v>
      </c>
      <c r="C134" s="1">
        <f t="shared" si="15"/>
        <v>62.08399999999892</v>
      </c>
      <c r="F134" s="1">
        <f t="shared" si="17"/>
        <v>172996.64957242072</v>
      </c>
      <c r="G134" s="1">
        <f t="shared" si="17"/>
        <v>45489.472716358934</v>
      </c>
      <c r="H134" s="1">
        <f t="shared" si="16"/>
        <v>9321.542231845511</v>
      </c>
      <c r="I134" s="1">
        <f t="shared" si="16"/>
        <v>-937.6368802505121</v>
      </c>
      <c r="J134" s="1">
        <f t="shared" si="16"/>
        <v>-3847.6943439788893</v>
      </c>
      <c r="K134" s="1">
        <f t="shared" si="16"/>
        <v>-4673.143860911153</v>
      </c>
      <c r="L134" s="1">
        <f t="shared" si="16"/>
        <v>-4907.28594006128</v>
      </c>
      <c r="M134" s="1">
        <f t="shared" si="16"/>
        <v>-4973.701283585241</v>
      </c>
      <c r="N134" s="1">
        <f t="shared" si="16"/>
        <v>-4992.540263197178</v>
      </c>
      <c r="O134" s="1">
        <f t="shared" si="16"/>
        <v>-4997.884015619251</v>
      </c>
      <c r="P134" s="1">
        <f t="shared" si="16"/>
        <v>-4999.3997925103895</v>
      </c>
    </row>
    <row r="135" spans="1:16" ht="12.75">
      <c r="A135">
        <f t="shared" si="14"/>
        <v>127</v>
      </c>
      <c r="B135" s="1">
        <f>'Parameter values '!$G$19*(A135)+'Parameter values '!$G$20*(A135)^2+('Parameter values '!$G$21)*(A135)^3</f>
        <v>22305.771999999997</v>
      </c>
      <c r="C135" s="1">
        <f t="shared" si="15"/>
        <v>56.18799999999828</v>
      </c>
      <c r="F135" s="1">
        <f t="shared" si="17"/>
        <v>173446.15333733705</v>
      </c>
      <c r="G135" s="1">
        <f t="shared" si="17"/>
        <v>45113.32900623018</v>
      </c>
      <c r="H135" s="1">
        <f t="shared" si="16"/>
        <v>9073.407457533143</v>
      </c>
      <c r="I135" s="1">
        <f t="shared" si="16"/>
        <v>-1047.7421597530233</v>
      </c>
      <c r="J135" s="1">
        <f t="shared" si="16"/>
        <v>-3890.081021037125</v>
      </c>
      <c r="K135" s="1">
        <f t="shared" si="16"/>
        <v>-4688.299653095252</v>
      </c>
      <c r="L135" s="1">
        <f t="shared" si="16"/>
        <v>-4912.464686069856</v>
      </c>
      <c r="M135" s="1">
        <f t="shared" si="16"/>
        <v>-4975.417315826118</v>
      </c>
      <c r="N135" s="1">
        <f t="shared" si="16"/>
        <v>-4993.096404935783</v>
      </c>
      <c r="O135" s="1">
        <f t="shared" si="16"/>
        <v>-4998.061252202015</v>
      </c>
      <c r="P135" s="1">
        <f t="shared" si="16"/>
        <v>-4999.455538311672</v>
      </c>
    </row>
    <row r="136" spans="1:16" ht="12.75">
      <c r="A136">
        <f t="shared" si="14"/>
        <v>128</v>
      </c>
      <c r="B136" s="1">
        <f>'Parameter values '!$G$19*(A136)+'Parameter values '!$G$20*(A136)^2+('Parameter values '!$G$21)*(A136)^3</f>
        <v>22355.968</v>
      </c>
      <c r="C136" s="1">
        <f t="shared" si="15"/>
        <v>50.19600000000355</v>
      </c>
      <c r="F136" s="1">
        <f t="shared" si="17"/>
        <v>173847.72110749024</v>
      </c>
      <c r="G136" s="1">
        <f t="shared" si="17"/>
        <v>44726.34393390395</v>
      </c>
      <c r="H136" s="1">
        <f t="shared" si="16"/>
        <v>8825.77842878972</v>
      </c>
      <c r="I136" s="1">
        <f t="shared" si="16"/>
        <v>-1155.9178889953018</v>
      </c>
      <c r="J136" s="1">
        <f t="shared" si="16"/>
        <v>-3931.2017871358385</v>
      </c>
      <c r="K136" s="1">
        <f t="shared" si="16"/>
        <v>-4702.8342301660505</v>
      </c>
      <c r="L136" s="1">
        <f t="shared" si="16"/>
        <v>-4917.376831568274</v>
      </c>
      <c r="M136" s="1">
        <f t="shared" si="16"/>
        <v>-4977.027677294353</v>
      </c>
      <c r="N136" s="1">
        <f t="shared" si="16"/>
        <v>-4993.6128374097825</v>
      </c>
      <c r="O136" s="1">
        <f t="shared" si="16"/>
        <v>-4998.22413055586</v>
      </c>
      <c r="P136" s="1">
        <f t="shared" si="16"/>
        <v>-4999.506242053794</v>
      </c>
    </row>
    <row r="137" spans="1:16" ht="12.75">
      <c r="A137">
        <f aca="true" t="shared" si="18" ref="A137:A153">A136+1</f>
        <v>129</v>
      </c>
      <c r="B137" s="1">
        <f>'Parameter values '!$G$19*(A137)+'Parameter values '!$G$20*(A137)^2+('Parameter values '!$G$21)*(A137)^3</f>
        <v>22400.076</v>
      </c>
      <c r="C137" s="1">
        <f aca="true" t="shared" si="19" ref="C137:C153">B137-B136</f>
        <v>44.108000000000175</v>
      </c>
      <c r="F137" s="1">
        <f t="shared" si="17"/>
        <v>174200.58488312305</v>
      </c>
      <c r="G137" s="1">
        <f t="shared" si="17"/>
        <v>44328.691694319736</v>
      </c>
      <c r="H137" s="1">
        <f t="shared" si="16"/>
        <v>8578.747591488356</v>
      </c>
      <c r="I137" s="1">
        <f t="shared" si="16"/>
        <v>-1262.1675171129104</v>
      </c>
      <c r="J137" s="1">
        <f t="shared" si="16"/>
        <v>-3971.0839253773584</v>
      </c>
      <c r="K137" s="1">
        <f t="shared" si="16"/>
        <v>-4716.769466404991</v>
      </c>
      <c r="L137" s="1">
        <f t="shared" si="16"/>
        <v>-4922.034909222373</v>
      </c>
      <c r="M137" s="1">
        <f t="shared" si="16"/>
        <v>-4978.5384884079795</v>
      </c>
      <c r="N137" s="1">
        <f t="shared" si="16"/>
        <v>-4994.092272897775</v>
      </c>
      <c r="O137" s="1">
        <f t="shared" si="16"/>
        <v>-4998.37377533429</v>
      </c>
      <c r="P137" s="1">
        <f t="shared" si="16"/>
        <v>-4999.55234786279</v>
      </c>
    </row>
    <row r="138" spans="1:16" ht="12.75">
      <c r="A138">
        <f t="shared" si="18"/>
        <v>130</v>
      </c>
      <c r="B138" s="1">
        <f>'Parameter values '!$G$19*(A138)+'Parameter values '!$G$20*(A138)^2+('Parameter values '!$G$21)*(A138)^3</f>
        <v>22438</v>
      </c>
      <c r="C138" s="1">
        <f t="shared" si="19"/>
        <v>37.92399999999907</v>
      </c>
      <c r="F138" s="1">
        <f t="shared" si="17"/>
        <v>174503.9766644815</v>
      </c>
      <c r="G138" s="1">
        <f t="shared" si="17"/>
        <v>43920.5469767774</v>
      </c>
      <c r="H138" s="1">
        <f t="shared" si="16"/>
        <v>8332.404383785788</v>
      </c>
      <c r="I138" s="1">
        <f t="shared" si="16"/>
        <v>-1366.4959278323286</v>
      </c>
      <c r="J138" s="1">
        <f t="shared" si="16"/>
        <v>-4009.754620215758</v>
      </c>
      <c r="K138" s="1">
        <f t="shared" si="16"/>
        <v>-4730.126651103754</v>
      </c>
      <c r="L138" s="1">
        <f t="shared" si="16"/>
        <v>-4926.450932333212</v>
      </c>
      <c r="M138" s="1">
        <f t="shared" si="16"/>
        <v>-4979.95554071279</v>
      </c>
      <c r="N138" s="1">
        <f t="shared" si="16"/>
        <v>-4994.53724757006</v>
      </c>
      <c r="O138" s="1">
        <f t="shared" si="16"/>
        <v>-4998.511226285367</v>
      </c>
      <c r="P138" s="1">
        <f t="shared" si="16"/>
        <v>-4999.59426183013</v>
      </c>
    </row>
    <row r="139" spans="1:16" ht="12.75">
      <c r="A139">
        <f t="shared" si="18"/>
        <v>131</v>
      </c>
      <c r="B139" s="1">
        <f>'Parameter values '!$G$19*(A139)+'Parameter values '!$G$20*(A139)^2+('Parameter values '!$G$21)*(A139)^3</f>
        <v>22469.644</v>
      </c>
      <c r="C139" s="1">
        <f t="shared" si="19"/>
        <v>31.644000000000233</v>
      </c>
      <c r="F139" s="1">
        <f t="shared" si="17"/>
        <v>174757.12845181464</v>
      </c>
      <c r="G139" s="1">
        <f t="shared" si="17"/>
        <v>43502.084888190715</v>
      </c>
      <c r="H139" s="1">
        <f t="shared" si="16"/>
        <v>8086.83527930649</v>
      </c>
      <c r="I139" s="1">
        <f t="shared" si="16"/>
        <v>-1468.9093670404127</v>
      </c>
      <c r="J139" s="1">
        <f t="shared" si="16"/>
        <v>-4047.240926315405</v>
      </c>
      <c r="K139" s="1">
        <f t="shared" si="16"/>
        <v>-4742.9264930174</v>
      </c>
      <c r="L139" s="1">
        <f t="shared" si="16"/>
        <v>-4930.6364118509455</v>
      </c>
      <c r="M139" s="1">
        <f t="shared" si="16"/>
        <v>-4981.284312734578</v>
      </c>
      <c r="N139" s="1">
        <f t="shared" si="16"/>
        <v>-4994.950132206765</v>
      </c>
      <c r="O139" s="1">
        <f t="shared" si="16"/>
        <v>-4998.637444387295</v>
      </c>
      <c r="P139" s="1">
        <f t="shared" si="16"/>
        <v>-4999.632355167752</v>
      </c>
    </row>
    <row r="140" spans="1:16" ht="12.75">
      <c r="A140">
        <f t="shared" si="18"/>
        <v>132</v>
      </c>
      <c r="B140" s="1">
        <f>'Parameter values '!$G$19*(A140)+'Parameter values '!$G$20*(A140)^2+('Parameter values '!$G$21)*(A140)^3</f>
        <v>22494.912000000004</v>
      </c>
      <c r="C140" s="1">
        <f t="shared" si="19"/>
        <v>25.268000000003667</v>
      </c>
      <c r="F140" s="1">
        <f t="shared" si="17"/>
        <v>174959.27224537454</v>
      </c>
      <c r="G140" s="1">
        <f t="shared" si="17"/>
        <v>43073.48087852185</v>
      </c>
      <c r="H140" s="1">
        <f t="shared" si="16"/>
        <v>7842.123831033468</v>
      </c>
      <c r="I140" s="1">
        <f t="shared" si="16"/>
        <v>-1569.4153725140304</v>
      </c>
      <c r="J140" s="1">
        <f t="shared" si="16"/>
        <v>-4083.5697396171317</v>
      </c>
      <c r="K140" s="1">
        <f t="shared" si="16"/>
        <v>-4755.189125661979</v>
      </c>
      <c r="L140" s="1">
        <f t="shared" si="16"/>
        <v>-4934.602373159189</v>
      </c>
      <c r="M140" s="1">
        <f t="shared" si="16"/>
        <v>-4982.52998520603</v>
      </c>
      <c r="N140" s="1">
        <f t="shared" si="16"/>
        <v>-4995.333142322665</v>
      </c>
      <c r="O140" s="1">
        <f t="shared" si="16"/>
        <v>-4998.753317565133</v>
      </c>
      <c r="P140" s="1">
        <f t="shared" si="16"/>
        <v>-4999.666967111307</v>
      </c>
    </row>
    <row r="141" spans="1:16" ht="12.75">
      <c r="A141">
        <f t="shared" si="18"/>
        <v>133</v>
      </c>
      <c r="B141" s="1">
        <f>'Parameter values '!$G$19*(A141)+'Parameter values '!$G$20*(A141)^2+('Parameter values '!$G$21)*(A141)^3</f>
        <v>22513.708</v>
      </c>
      <c r="C141" s="1">
        <f t="shared" si="19"/>
        <v>18.79599999999482</v>
      </c>
      <c r="F141" s="1">
        <f t="shared" si="17"/>
        <v>175109.64004541628</v>
      </c>
      <c r="G141" s="1">
        <f t="shared" si="17"/>
        <v>42634.91066835149</v>
      </c>
      <c r="H141" s="1">
        <f t="shared" si="16"/>
        <v>7598.35071582737</v>
      </c>
      <c r="I141" s="1">
        <f t="shared" si="16"/>
        <v>-1668.0227057832994</v>
      </c>
      <c r="J141" s="1">
        <f t="shared" si="16"/>
        <v>-4118.76777051237</v>
      </c>
      <c r="K141" s="1">
        <f t="shared" si="16"/>
        <v>-4766.9341133759735</v>
      </c>
      <c r="L141" s="1">
        <f t="shared" si="16"/>
        <v>-4938.359372603262</v>
      </c>
      <c r="M141" s="1">
        <f t="shared" si="16"/>
        <v>-4983.6974556813075</v>
      </c>
      <c r="N141" s="1">
        <f t="shared" si="16"/>
        <v>-4995.688347726374</v>
      </c>
      <c r="O141" s="1">
        <f t="shared" si="16"/>
        <v>-4998.859666014994</v>
      </c>
      <c r="P141" s="1">
        <f t="shared" si="16"/>
        <v>-4999.6984075906785</v>
      </c>
    </row>
    <row r="142" spans="1:16" ht="12.75">
      <c r="A142">
        <f t="shared" si="18"/>
        <v>134</v>
      </c>
      <c r="B142" s="1">
        <f>'Parameter values '!$G$19*(A142)+'Parameter values '!$G$20*(A142)^2+('Parameter values '!$G$21)*(A142)^3</f>
        <v>22525.935999999994</v>
      </c>
      <c r="C142" s="1">
        <f t="shared" si="19"/>
        <v>12.227999999995518</v>
      </c>
      <c r="F142" s="1">
        <f t="shared" si="17"/>
        <v>175207.46385219818</v>
      </c>
      <c r="G142" s="1">
        <f t="shared" si="17"/>
        <v>42186.55017854106</v>
      </c>
      <c r="H142" s="1">
        <f t="shared" si="16"/>
        <v>7355.593779499184</v>
      </c>
      <c r="I142" s="1">
        <f t="shared" si="16"/>
        <v>-1764.7412861001171</v>
      </c>
      <c r="J142" s="1">
        <f t="shared" si="16"/>
        <v>-4152.86151902856</v>
      </c>
      <c r="K142" s="1">
        <f t="shared" si="16"/>
        <v>-4778.180458069912</v>
      </c>
      <c r="L142" s="1">
        <f t="shared" si="16"/>
        <v>-4941.917513739134</v>
      </c>
      <c r="M142" s="1">
        <f t="shared" si="16"/>
        <v>-4984.791352552216</v>
      </c>
      <c r="N142" s="1">
        <f t="shared" si="16"/>
        <v>-4996.017681540832</v>
      </c>
      <c r="O142" s="1">
        <f t="shared" si="16"/>
        <v>-4998.95724716056</v>
      </c>
      <c r="P142" s="1">
        <f t="shared" si="16"/>
        <v>-4999.726959685593</v>
      </c>
    </row>
    <row r="143" spans="1:16" ht="12.75">
      <c r="A143">
        <f t="shared" si="18"/>
        <v>135</v>
      </c>
      <c r="B143" s="1">
        <f>'Parameter values '!$G$19*(A143)+'Parameter values '!$G$20*(A143)^2+('Parameter values '!$G$21)*(A143)^3</f>
        <v>22531.5</v>
      </c>
      <c r="C143" s="1">
        <f t="shared" si="19"/>
        <v>5.564000000005763</v>
      </c>
      <c r="F143" s="4">
        <f t="shared" si="17"/>
        <v>175251.97566598165</v>
      </c>
      <c r="G143" s="1">
        <f t="shared" si="17"/>
        <v>41728.575461943234</v>
      </c>
      <c r="H143" s="1">
        <f t="shared" si="16"/>
        <v>7113.9280823653735</v>
      </c>
      <c r="I143" s="1">
        <f t="shared" si="16"/>
        <v>-1859.5821264820152</v>
      </c>
      <c r="J143" s="1">
        <f t="shared" si="16"/>
        <v>-4185.877251932182</v>
      </c>
      <c r="K143" s="1">
        <f t="shared" si="16"/>
        <v>-4788.946606593149</v>
      </c>
      <c r="L143" s="1">
        <f t="shared" si="16"/>
        <v>-4945.286463283008</v>
      </c>
      <c r="M143" s="1">
        <f t="shared" si="16"/>
        <v>-4985.8160484806285</v>
      </c>
      <c r="N143" s="1">
        <f t="shared" si="16"/>
        <v>-4996.322948711129</v>
      </c>
      <c r="O143" s="1">
        <f t="shared" si="16"/>
        <v>-4999.046760265465</v>
      </c>
      <c r="P143" s="1">
        <f t="shared" si="16"/>
        <v>-4999.752881882761</v>
      </c>
    </row>
    <row r="144" spans="1:16" ht="12.75">
      <c r="A144">
        <f t="shared" si="18"/>
        <v>136</v>
      </c>
      <c r="B144" s="1">
        <f>'Parameter values '!$G$19*(A144)+'Parameter values '!$G$20*(A144)^2+('Parameter values '!$G$21)*(A144)^3</f>
        <v>22530.303999999996</v>
      </c>
      <c r="C144" s="1">
        <f t="shared" si="19"/>
        <v>-1.1960000000035507</v>
      </c>
      <c r="F144" s="1">
        <f t="shared" si="17"/>
        <v>175242.4074870309</v>
      </c>
      <c r="G144" s="1">
        <f t="shared" si="17"/>
        <v>41261.162637118454</v>
      </c>
      <c r="H144" s="1">
        <f t="shared" si="16"/>
        <v>6873.42594521763</v>
      </c>
      <c r="I144" s="1">
        <f t="shared" si="16"/>
        <v>-1952.5572717999335</v>
      </c>
      <c r="J144" s="1">
        <f t="shared" si="16"/>
        <v>-4217.840981658707</v>
      </c>
      <c r="K144" s="1">
        <f t="shared" si="16"/>
        <v>-4799.250458651293</v>
      </c>
      <c r="L144" s="1">
        <f t="shared" si="16"/>
        <v>-4948.475466744371</v>
      </c>
      <c r="M144" s="1">
        <f t="shared" si="16"/>
        <v>-4986.775673262441</v>
      </c>
      <c r="N144" s="1">
        <f t="shared" si="16"/>
        <v>-4996.60583402485</v>
      </c>
      <c r="O144" s="1">
        <f t="shared" si="16"/>
        <v>-4999.128850723709</v>
      </c>
      <c r="P144" s="1">
        <f t="shared" si="16"/>
        <v>-4999.776410149904</v>
      </c>
    </row>
    <row r="145" spans="1:16" ht="12.75">
      <c r="A145">
        <f t="shared" si="18"/>
        <v>137</v>
      </c>
      <c r="B145" s="1">
        <f>'Parameter values '!$G$19*(A145)+'Parameter values '!$G$20*(A145)^2+('Parameter values '!$G$21)*(A145)^3</f>
        <v>22522.252</v>
      </c>
      <c r="C145" s="1">
        <f t="shared" si="19"/>
        <v>-8.051999999996042</v>
      </c>
      <c r="F145" s="1">
        <f t="shared" si="17"/>
        <v>175177.9913156135</v>
      </c>
      <c r="G145" s="1">
        <f t="shared" si="17"/>
        <v>40784.4878240158</v>
      </c>
      <c r="H145" s="1">
        <f t="shared" si="16"/>
        <v>6634.156995642859</v>
      </c>
      <c r="I145" s="1">
        <f t="shared" si="16"/>
        <v>-2043.6797388772488</v>
      </c>
      <c r="J145" s="1">
        <f t="shared" si="16"/>
        <v>-4248.778446981758</v>
      </c>
      <c r="K145" s="1">
        <f t="shared" si="16"/>
        <v>-4809.109375212001</v>
      </c>
      <c r="L145" s="1">
        <f t="shared" si="16"/>
        <v>-4951.493363727987</v>
      </c>
      <c r="M145" s="1">
        <f t="shared" si="16"/>
        <v>-4987.674126138785</v>
      </c>
      <c r="N145" s="1">
        <f t="shared" si="16"/>
        <v>-4996.867909669296</v>
      </c>
      <c r="O145" s="1">
        <f t="shared" si="16"/>
        <v>-4999.20411404902</v>
      </c>
      <c r="P145" s="1">
        <f t="shared" si="16"/>
        <v>-4999.797759840846</v>
      </c>
    </row>
    <row r="146" spans="1:16" ht="12.75">
      <c r="A146">
        <f t="shared" si="18"/>
        <v>138</v>
      </c>
      <c r="B146" s="1">
        <f>'Parameter values '!$G$19*(A146)+'Parameter values '!$G$20*(A146)^2+('Parameter values '!$G$21)*(A146)^3</f>
        <v>22507.248</v>
      </c>
      <c r="C146" s="1">
        <f t="shared" si="19"/>
        <v>-15.004000000000815</v>
      </c>
      <c r="F146" s="1">
        <f t="shared" si="17"/>
        <v>175057.95915199994</v>
      </c>
      <c r="G146" s="1">
        <f t="shared" si="17"/>
        <v>40298.72708157678</v>
      </c>
      <c r="H146" s="1">
        <f t="shared" si="16"/>
        <v>6396.188214631891</v>
      </c>
      <c r="I146" s="1">
        <f t="shared" si="16"/>
        <v>-2132.9634585662566</v>
      </c>
      <c r="J146" s="1">
        <f t="shared" si="16"/>
        <v>-4278.715095336651</v>
      </c>
      <c r="K146" s="1">
        <f t="shared" si="16"/>
        <v>-4818.54018734095</v>
      </c>
      <c r="L146" s="1">
        <f t="shared" si="16"/>
        <v>-4954.348602892742</v>
      </c>
      <c r="M146" s="1">
        <f t="shared" si="16"/>
        <v>-4988.5150875705995</v>
      </c>
      <c r="N146" s="1">
        <f t="shared" si="16"/>
        <v>-4997.110642348994</v>
      </c>
      <c r="O146" s="1">
        <f t="shared" si="16"/>
        <v>-4999.273099582888</v>
      </c>
      <c r="P146" s="1">
        <f t="shared" si="16"/>
        <v>-4999.817127444844</v>
      </c>
    </row>
    <row r="147" spans="1:16" ht="12.75">
      <c r="A147">
        <f t="shared" si="18"/>
        <v>139</v>
      </c>
      <c r="B147" s="1">
        <f>'Parameter values '!$G$19*(A147)+'Parameter values '!$G$20*(A147)^2+('Parameter values '!$G$21)*(A147)^3</f>
        <v>22485.195999999996</v>
      </c>
      <c r="C147" s="1">
        <f t="shared" si="19"/>
        <v>-22.052000000003318</v>
      </c>
      <c r="F147" s="1">
        <f t="shared" si="17"/>
        <v>174881.54299646377</v>
      </c>
      <c r="G147" s="1">
        <f t="shared" si="17"/>
        <v>39804.056347222126</v>
      </c>
      <c r="H147" s="1">
        <f t="shared" si="16"/>
        <v>6159.5839834187755</v>
      </c>
      <c r="I147" s="1">
        <f t="shared" si="16"/>
        <v>-2220.4232197672827</v>
      </c>
      <c r="J147" s="1">
        <f t="shared" si="16"/>
        <v>-4307.676066716424</v>
      </c>
      <c r="K147" s="1">
        <f t="shared" si="16"/>
        <v>-4827.559205413599</v>
      </c>
      <c r="L147" s="1">
        <f t="shared" si="16"/>
        <v>-4957.049256557465</v>
      </c>
      <c r="M147" s="1">
        <f t="shared" si="16"/>
        <v>-4989.302030492894</v>
      </c>
      <c r="N147" s="1">
        <f t="shared" si="16"/>
        <v>-4997.335399986077</v>
      </c>
      <c r="O147" s="1">
        <f t="shared" si="16"/>
        <v>-4999.336313939811</v>
      </c>
      <c r="P147" s="1">
        <f t="shared" si="16"/>
        <v>-4999.8346921923785</v>
      </c>
    </row>
    <row r="148" spans="1:16" ht="12.75">
      <c r="A148">
        <f t="shared" si="18"/>
        <v>140</v>
      </c>
      <c r="B148" s="1">
        <f>'Parameter values '!$G$19*(A148)+'Parameter values '!$G$20*(A148)^2+('Parameter values '!$G$21)*(A148)^3</f>
        <v>22456</v>
      </c>
      <c r="C148" s="1">
        <f t="shared" si="19"/>
        <v>-29.195999999996275</v>
      </c>
      <c r="F148" s="1">
        <f t="shared" si="17"/>
        <v>174647.97484928177</v>
      </c>
      <c r="G148" s="1">
        <f t="shared" si="17"/>
        <v>39300.65137818171</v>
      </c>
      <c r="H148" s="1">
        <f t="shared" si="16"/>
        <v>5924.406130495154</v>
      </c>
      <c r="I148" s="1">
        <f t="shared" si="16"/>
        <v>-2306.0746153548216</v>
      </c>
      <c r="J148" s="1">
        <f t="shared" si="16"/>
        <v>-4335.686179061275</v>
      </c>
      <c r="K148" s="1">
        <f t="shared" si="16"/>
        <v>-4836.182228652062</v>
      </c>
      <c r="L148" s="1">
        <f t="shared" si="16"/>
        <v>-4959.603034945918</v>
      </c>
      <c r="M148" s="1">
        <f t="shared" si="16"/>
        <v>-4990.0382310652085</v>
      </c>
      <c r="N148" s="1">
        <f t="shared" si="16"/>
        <v>-4997.543458025192</v>
      </c>
      <c r="O148" s="1">
        <f t="shared" si="16"/>
        <v>-4999.394224207217</v>
      </c>
      <c r="P148" s="1">
        <f t="shared" si="16"/>
        <v>-4999.85061752867</v>
      </c>
    </row>
    <row r="149" spans="1:16" ht="12.75">
      <c r="A149">
        <f t="shared" si="18"/>
        <v>141</v>
      </c>
      <c r="B149" s="1">
        <f>'Parameter values '!$G$19*(A149)+'Parameter values '!$G$20*(A149)^2+('Parameter values '!$G$21)*(A149)^3</f>
        <v>22419.564000000006</v>
      </c>
      <c r="C149" s="1">
        <f t="shared" si="19"/>
        <v>-36.43599999999424</v>
      </c>
      <c r="F149" s="1">
        <f t="shared" si="17"/>
        <v>174356.48671073365</v>
      </c>
      <c r="G149" s="1">
        <f t="shared" si="17"/>
        <v>38788.687694628854</v>
      </c>
      <c r="H149" s="1">
        <f t="shared" si="16"/>
        <v>5690.713978747199</v>
      </c>
      <c r="I149" s="1">
        <f t="shared" si="16"/>
        <v>-2389.933989974314</v>
      </c>
      <c r="J149" s="1">
        <f t="shared" si="16"/>
        <v>-4362.769915065137</v>
      </c>
      <c r="K149" s="1">
        <f aca="true" t="shared" si="20" ref="K149:P153">($D$4*$B149*EXP(((-1)*(K$5))*$A149)-$G$4)</f>
        <v>-4844.424554939859</v>
      </c>
      <c r="L149" s="1">
        <f t="shared" si="20"/>
        <v>-4962.01730006496</v>
      </c>
      <c r="M149" s="1">
        <f t="shared" si="20"/>
        <v>-4990.726778934828</v>
      </c>
      <c r="N149" s="1">
        <f t="shared" si="20"/>
        <v>-4997.736005363741</v>
      </c>
      <c r="O149" s="1">
        <f t="shared" si="20"/>
        <v>-4999.447260916462</v>
      </c>
      <c r="P149" s="1">
        <f t="shared" si="20"/>
        <v>-4999.865052465418</v>
      </c>
    </row>
    <row r="150" spans="1:16" ht="12.75">
      <c r="A150">
        <f t="shared" si="18"/>
        <v>142</v>
      </c>
      <c r="B150" s="1">
        <f>'Parameter values '!$G$19*(A150)+'Parameter values '!$G$20*(A150)^2+('Parameter values '!$G$21)*(A150)^3</f>
        <v>22375.791999999994</v>
      </c>
      <c r="C150" s="1">
        <f t="shared" si="19"/>
        <v>-43.77200000001176</v>
      </c>
      <c r="F150" s="1">
        <f t="shared" si="17"/>
        <v>174006.31058110207</v>
      </c>
      <c r="G150" s="1">
        <f t="shared" si="17"/>
        <v>38268.34052458057</v>
      </c>
      <c r="H150" s="1">
        <f aca="true" t="shared" si="21" ref="H150:J153">($D$4*$B150*EXP(((-1)*(H$5))*$A150)-$G$4)</f>
        <v>5458.564392665197</v>
      </c>
      <c r="I150" s="1">
        <f t="shared" si="21"/>
        <v>-2472.0183896725807</v>
      </c>
      <c r="J150" s="1">
        <f t="shared" si="21"/>
        <v>-4388.951410325921</v>
      </c>
      <c r="K150" s="1">
        <f t="shared" si="20"/>
        <v>-4852.30099087061</v>
      </c>
      <c r="L150" s="1">
        <f t="shared" si="20"/>
        <v>-4964.2990792116225</v>
      </c>
      <c r="M150" s="1">
        <f t="shared" si="20"/>
        <v>-4991.370587029319</v>
      </c>
      <c r="N150" s="1">
        <f t="shared" si="20"/>
        <v>-4997.914149927393</v>
      </c>
      <c r="O150" s="1">
        <f t="shared" si="20"/>
        <v>-4999.495820800305</v>
      </c>
      <c r="P150" s="1">
        <f t="shared" si="20"/>
        <v>-4999.878132820406</v>
      </c>
    </row>
    <row r="151" spans="1:16" ht="12.75">
      <c r="A151">
        <f t="shared" si="18"/>
        <v>143</v>
      </c>
      <c r="B151" s="1">
        <f>'Parameter values '!$G$19*(A151)+'Parameter values '!$G$20*(A151)^2+('Parameter values '!$G$21)*(A151)^3</f>
        <v>22324.587999999996</v>
      </c>
      <c r="C151" s="1">
        <f t="shared" si="19"/>
        <v>-51.203999999997905</v>
      </c>
      <c r="F151" s="1">
        <f t="shared" si="17"/>
        <v>173596.67846067314</v>
      </c>
      <c r="G151" s="1">
        <f t="shared" si="17"/>
        <v>37739.78475052684</v>
      </c>
      <c r="H151" s="1">
        <f t="shared" si="21"/>
        <v>5228.011825578633</v>
      </c>
      <c r="I151" s="1">
        <f t="shared" si="21"/>
        <v>-2552.3455133244015</v>
      </c>
      <c r="J151" s="1">
        <f t="shared" si="21"/>
        <v>-4414.254442768572</v>
      </c>
      <c r="K151" s="1">
        <f t="shared" si="20"/>
        <v>-4859.82586198988</v>
      </c>
      <c r="L151" s="1">
        <f t="shared" si="20"/>
        <v>-4966.455078106351</v>
      </c>
      <c r="M151" s="1">
        <f t="shared" si="20"/>
        <v>-4991.97240089488</v>
      </c>
      <c r="N151" s="1">
        <f t="shared" si="20"/>
        <v>-4998.078923909949</v>
      </c>
      <c r="O151" s="1">
        <f t="shared" si="20"/>
        <v>-4999.5402693513415</v>
      </c>
      <c r="P151" s="1">
        <f t="shared" si="20"/>
        <v>-4999.889982353947</v>
      </c>
    </row>
    <row r="152" spans="1:16" ht="12.75">
      <c r="A152">
        <f t="shared" si="18"/>
        <v>144</v>
      </c>
      <c r="B152" s="1">
        <f>'Parameter values '!$G$19*(A152)+'Parameter values '!$G$20*(A152)^2+('Parameter values '!$G$21)*(A152)^3</f>
        <v>22265.856000000007</v>
      </c>
      <c r="C152" s="1">
        <f t="shared" si="19"/>
        <v>-58.73199999998906</v>
      </c>
      <c r="F152" s="1">
        <f t="shared" si="17"/>
        <v>173126.8223497358</v>
      </c>
      <c r="G152" s="1">
        <f t="shared" si="17"/>
        <v>37203.194857751</v>
      </c>
      <c r="H152" s="1">
        <f t="shared" si="21"/>
        <v>4999.108366871791</v>
      </c>
      <c r="I152" s="1">
        <f t="shared" si="21"/>
        <v>-2630.9336658174166</v>
      </c>
      <c r="J152" s="1">
        <f t="shared" si="21"/>
        <v>-4438.70242327285</v>
      </c>
      <c r="K152" s="1">
        <f t="shared" si="20"/>
        <v>-4867.01302319233</v>
      </c>
      <c r="L152" s="1">
        <f t="shared" si="20"/>
        <v>-4968.491693651047</v>
      </c>
      <c r="M152" s="1">
        <f t="shared" si="20"/>
        <v>-4992.534807596873</v>
      </c>
      <c r="N152" s="1">
        <f t="shared" si="20"/>
        <v>-4998.231288695796</v>
      </c>
      <c r="O152" s="1">
        <f t="shared" si="20"/>
        <v>-4999.580943194939</v>
      </c>
      <c r="P152" s="1">
        <f t="shared" si="20"/>
        <v>-4999.900713810416</v>
      </c>
    </row>
    <row r="153" spans="1:16" ht="12.75">
      <c r="A153">
        <f t="shared" si="18"/>
        <v>145</v>
      </c>
      <c r="B153" s="1">
        <f>'Parameter values '!$G$19*(A153)+'Parameter values '!$G$20*(A153)^2+('Parameter values '!$G$21)*(A153)^3</f>
        <v>22199.5</v>
      </c>
      <c r="C153" s="1">
        <f t="shared" si="19"/>
        <v>-66.35600000000704</v>
      </c>
      <c r="F153" s="1">
        <f t="shared" si="17"/>
        <v>172595.9742485819</v>
      </c>
      <c r="G153" s="1">
        <f t="shared" si="17"/>
        <v>36658.744884306085</v>
      </c>
      <c r="H153" s="1">
        <f t="shared" si="21"/>
        <v>4771.903789137699</v>
      </c>
      <c r="I153" s="1">
        <f t="shared" si="21"/>
        <v>-2707.8017129570967</v>
      </c>
      <c r="J153" s="1">
        <f t="shared" si="21"/>
        <v>-4462.318387440237</v>
      </c>
      <c r="K153" s="1">
        <f t="shared" si="20"/>
        <v>-4873.875869239118</v>
      </c>
      <c r="L153" s="1">
        <f t="shared" si="20"/>
        <v>-4970.41502631184</v>
      </c>
      <c r="M153" s="1">
        <f t="shared" si="20"/>
        <v>-4993.060244198721</v>
      </c>
      <c r="N153" s="1">
        <f t="shared" si="20"/>
        <v>-4998.372139482393</v>
      </c>
      <c r="O153" s="1">
        <f t="shared" si="20"/>
        <v>-4999.6181522894085</v>
      </c>
      <c r="P153" s="1">
        <f t="shared" si="20"/>
        <v>-4999.910429872519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52"/>
  <sheetViews>
    <sheetView workbookViewId="0" topLeftCell="A1">
      <selection activeCell="F58" sqref="F58"/>
    </sheetView>
  </sheetViews>
  <sheetFormatPr defaultColWidth="9.140625" defaultRowHeight="12.75"/>
  <cols>
    <col min="2" max="3" width="9.140625" style="1" customWidth="1"/>
    <col min="4" max="4" width="10.57421875" style="1" customWidth="1"/>
    <col min="5" max="5" width="11.7109375" style="0" customWidth="1"/>
    <col min="6" max="6" width="11.57421875" style="0" customWidth="1"/>
    <col min="7" max="7" width="10.421875" style="0" customWidth="1"/>
    <col min="8" max="8" width="10.7109375" style="0" customWidth="1"/>
  </cols>
  <sheetData>
    <row r="1" spans="1:4" s="16" customFormat="1" ht="18">
      <c r="A1" s="16" t="s">
        <v>66</v>
      </c>
      <c r="B1" s="20"/>
      <c r="D1" s="20"/>
    </row>
    <row r="2" spans="2:4" s="6" customFormat="1" ht="12.75">
      <c r="B2" s="4"/>
      <c r="D2" s="4"/>
    </row>
    <row r="3" spans="3:8" ht="12.75">
      <c r="C3" s="1" t="s">
        <v>8</v>
      </c>
      <c r="D3" s="1">
        <f>'Parameter values '!$G$7</f>
        <v>8</v>
      </c>
      <c r="G3" t="s">
        <v>60</v>
      </c>
      <c r="H3">
        <f>'Parameter values '!$G$9</f>
        <v>5000</v>
      </c>
    </row>
    <row r="4" spans="3:14" ht="12.75">
      <c r="C4" s="1" t="s">
        <v>2</v>
      </c>
      <c r="D4" s="4">
        <v>1E-09</v>
      </c>
      <c r="E4" s="6">
        <v>0.01</v>
      </c>
      <c r="F4" s="6">
        <v>0.02</v>
      </c>
      <c r="G4" s="6">
        <v>0.03</v>
      </c>
      <c r="H4" s="6">
        <v>0.04</v>
      </c>
      <c r="I4" s="6">
        <v>0.05</v>
      </c>
      <c r="J4" s="6">
        <v>0.06</v>
      </c>
      <c r="K4" s="6">
        <v>0.07</v>
      </c>
      <c r="L4" s="6">
        <v>0.08</v>
      </c>
      <c r="M4" s="6">
        <v>0.09</v>
      </c>
      <c r="N4" s="6">
        <v>0.1</v>
      </c>
    </row>
    <row r="6" spans="1:14" s="9" customFormat="1" ht="12.75">
      <c r="A6" s="9" t="s">
        <v>3</v>
      </c>
      <c r="B6" s="10" t="s">
        <v>4</v>
      </c>
      <c r="C6" s="10" t="s">
        <v>5</v>
      </c>
      <c r="D6" s="10" t="s">
        <v>29</v>
      </c>
      <c r="E6" s="10" t="s">
        <v>29</v>
      </c>
      <c r="F6" s="10" t="s">
        <v>29</v>
      </c>
      <c r="G6" s="10" t="s">
        <v>29</v>
      </c>
      <c r="H6" s="10" t="s">
        <v>29</v>
      </c>
      <c r="I6" s="10" t="s">
        <v>29</v>
      </c>
      <c r="J6" s="10" t="s">
        <v>29</v>
      </c>
      <c r="K6" s="10" t="s">
        <v>29</v>
      </c>
      <c r="L6" s="10" t="s">
        <v>29</v>
      </c>
      <c r="M6" s="10" t="s">
        <v>29</v>
      </c>
      <c r="N6" s="10" t="s">
        <v>29</v>
      </c>
    </row>
    <row r="7" spans="1:3" ht="12.75">
      <c r="A7">
        <v>0</v>
      </c>
      <c r="B7" s="1">
        <f>'Parameter values '!$G$19*(A7)+'Parameter values '!$G$20*(A7)^2+('Parameter values '!$G$21)*(A7)^3</f>
        <v>0</v>
      </c>
      <c r="C7" s="1">
        <v>0</v>
      </c>
    </row>
    <row r="8" spans="1:14" ht="12.75">
      <c r="A8">
        <f aca="true" t="shared" si="0" ref="A8:A39">A7+1</f>
        <v>1</v>
      </c>
      <c r="B8" s="1">
        <f>'Parameter values '!$G$19*(A8)+'Parameter values '!$G$20*(A8)^2+('Parameter values '!$G$21)*(A8)^3</f>
        <v>43.084</v>
      </c>
      <c r="C8" s="1">
        <f aca="true" t="shared" si="1" ref="C8:C39">B8-B7</f>
        <v>43.084</v>
      </c>
      <c r="D8" s="11">
        <f>($D$3*B8*EXP(((-1)*($D$4))*A8)-$H$3)/(1-EXP((-1)*$D$4*A8))</f>
        <v>-4655328132006.343</v>
      </c>
      <c r="E8" s="1">
        <f aca="true" t="shared" si="2" ref="E8:N8">($D$3*$B8*EXP(((-1)*(E$4))*$A8)-$H$3)/(1-EXP((-1)*E$4*$A8))</f>
        <v>-468209.0154335368</v>
      </c>
      <c r="F8" s="1">
        <f t="shared" si="2"/>
        <v>-235446.494828274</v>
      </c>
      <c r="G8" s="1">
        <f t="shared" si="2"/>
        <v>-157861.5741454288</v>
      </c>
      <c r="H8" s="1">
        <f t="shared" si="2"/>
        <v>-119071.05334620875</v>
      </c>
      <c r="I8" s="1">
        <f t="shared" si="2"/>
        <v>-95798.29239183145</v>
      </c>
      <c r="J8" s="1">
        <f t="shared" si="2"/>
        <v>-80284.41124352132</v>
      </c>
      <c r="K8" s="1">
        <f t="shared" si="2"/>
        <v>-69204.17557679792</v>
      </c>
      <c r="L8" s="1">
        <f t="shared" si="2"/>
        <v>-60894.96821004888</v>
      </c>
      <c r="M8" s="1">
        <f t="shared" si="2"/>
        <v>-54433.11291405591</v>
      </c>
      <c r="N8" s="1">
        <f t="shared" si="2"/>
        <v>-49264.40393580572</v>
      </c>
    </row>
    <row r="9" spans="1:14" ht="12.75">
      <c r="A9">
        <f t="shared" si="0"/>
        <v>2</v>
      </c>
      <c r="B9" s="1">
        <f>'Parameter values '!$G$19*(A9)+'Parameter values '!$G$20*(A9)^2+('Parameter values '!$G$21)*(A9)^3</f>
        <v>92.272</v>
      </c>
      <c r="C9" s="1">
        <f t="shared" si="1"/>
        <v>49.188</v>
      </c>
      <c r="D9" s="11">
        <f aca="true" t="shared" si="3" ref="D9:D72">($D$3*B9*EXP(((-1)*($D$4))*A9)-$H$3)/(1-EXP((-1)*$D$4*A9))</f>
        <v>-2130912061004.485</v>
      </c>
      <c r="E9" s="1">
        <f aca="true" t="shared" si="4" ref="E9:N34">($D$3*$B9*EXP(((-1)*(E$4))*$A9)-$H$3)/(1-EXP((-1)*E$4*$A9))</f>
        <v>-215967.39099264634</v>
      </c>
      <c r="F9" s="1">
        <f t="shared" si="4"/>
        <v>-109428.89370118555</v>
      </c>
      <c r="G9" s="1">
        <f t="shared" si="4"/>
        <v>-73920.7958415624</v>
      </c>
      <c r="H9" s="1">
        <f t="shared" si="4"/>
        <v>-56170.29712983132</v>
      </c>
      <c r="I9" s="1">
        <f t="shared" si="4"/>
        <v>-45522.83728220896</v>
      </c>
      <c r="J9" s="1">
        <f t="shared" si="4"/>
        <v>-38426.896015128</v>
      </c>
      <c r="K9" s="1">
        <f t="shared" si="4"/>
        <v>-33360.393045291225</v>
      </c>
      <c r="L9" s="1">
        <f t="shared" si="4"/>
        <v>-29562.28808972528</v>
      </c>
      <c r="M9" s="1">
        <f t="shared" si="4"/>
        <v>-26609.780865834353</v>
      </c>
      <c r="N9" s="1">
        <f t="shared" si="4"/>
        <v>-24249.19109145361</v>
      </c>
    </row>
    <row r="10" spans="1:14" ht="12.75">
      <c r="A10">
        <f t="shared" si="0"/>
        <v>3</v>
      </c>
      <c r="B10" s="1">
        <f>'Parameter values '!$G$19*(A10)+'Parameter values '!$G$20*(A10)^2+('Parameter values '!$G$21)*(A10)^3</f>
        <v>147.46800000000002</v>
      </c>
      <c r="C10" s="1">
        <f t="shared" si="1"/>
        <v>55.19600000000001</v>
      </c>
      <c r="D10" s="11">
        <f t="shared" si="3"/>
        <v>-1273418656735.1926</v>
      </c>
      <c r="E10" s="1">
        <f t="shared" si="4"/>
        <v>-130441.28916341004</v>
      </c>
      <c r="F10" s="1">
        <f t="shared" si="4"/>
        <v>-66779.90546735477</v>
      </c>
      <c r="G10" s="1">
        <f t="shared" si="4"/>
        <v>-45565.80894162551</v>
      </c>
      <c r="H10" s="1">
        <f t="shared" si="4"/>
        <v>-34963.532061194644</v>
      </c>
      <c r="I10" s="1">
        <f t="shared" si="4"/>
        <v>-28605.980635471216</v>
      </c>
      <c r="J10" s="1">
        <f t="shared" si="4"/>
        <v>-24370.789364222663</v>
      </c>
      <c r="K10" s="1">
        <f t="shared" si="4"/>
        <v>-21348.37263159056</v>
      </c>
      <c r="L10" s="1">
        <f t="shared" si="4"/>
        <v>-19083.93720486629</v>
      </c>
      <c r="M10" s="1">
        <f t="shared" si="4"/>
        <v>-17324.819800989622</v>
      </c>
      <c r="N10" s="1">
        <f t="shared" si="4"/>
        <v>-15919.422113362374</v>
      </c>
    </row>
    <row r="11" spans="1:14" ht="12.75">
      <c r="A11">
        <f t="shared" si="0"/>
        <v>4</v>
      </c>
      <c r="B11" s="1">
        <f>'Parameter values '!$G$19*(A11)+'Parameter values '!$G$20*(A11)^2+('Parameter values '!$G$21)*(A11)^3</f>
        <v>208.576</v>
      </c>
      <c r="C11" s="1">
        <f t="shared" si="1"/>
        <v>61.107999999999976</v>
      </c>
      <c r="D11" s="11">
        <f t="shared" si="3"/>
        <v>-832848002106.9824</v>
      </c>
      <c r="E11" s="1">
        <f t="shared" si="4"/>
        <v>-86630.20834388748</v>
      </c>
      <c r="F11" s="1">
        <f t="shared" si="4"/>
        <v>-44998.91091137105</v>
      </c>
      <c r="G11" s="1">
        <f t="shared" si="4"/>
        <v>-31129.20992739946</v>
      </c>
      <c r="H11" s="1">
        <f t="shared" si="4"/>
        <v>-24199.90361962533</v>
      </c>
      <c r="I11" s="1">
        <f t="shared" si="4"/>
        <v>-20046.750219750935</v>
      </c>
      <c r="J11" s="1">
        <f t="shared" si="4"/>
        <v>-17281.667964867782</v>
      </c>
      <c r="K11" s="1">
        <f t="shared" si="4"/>
        <v>-15309.763670215314</v>
      </c>
      <c r="L11" s="1">
        <f t="shared" si="4"/>
        <v>-13833.58987335733</v>
      </c>
      <c r="M11" s="1">
        <f t="shared" si="4"/>
        <v>-12687.897216439966</v>
      </c>
      <c r="N11" s="1">
        <f t="shared" si="4"/>
        <v>-11773.535399862876</v>
      </c>
    </row>
    <row r="12" spans="1:14" ht="12.75">
      <c r="A12">
        <f t="shared" si="0"/>
        <v>5</v>
      </c>
      <c r="B12" s="1">
        <f>'Parameter values '!$G$19*(A12)+'Parameter values '!$G$20*(A12)^2+('Parameter values '!$G$21)*(A12)^3</f>
        <v>275.5</v>
      </c>
      <c r="C12" s="1">
        <f t="shared" si="1"/>
        <v>66.924</v>
      </c>
      <c r="D12" s="11">
        <f t="shared" si="3"/>
        <v>-559200005602.5217</v>
      </c>
      <c r="E12" s="1">
        <f t="shared" si="4"/>
        <v>-59533.64951461223</v>
      </c>
      <c r="F12" s="1">
        <f t="shared" si="4"/>
        <v>-31585.296117591024</v>
      </c>
      <c r="G12" s="1">
        <f t="shared" si="4"/>
        <v>-22276.936900767258</v>
      </c>
      <c r="H12" s="1">
        <f t="shared" si="4"/>
        <v>-17628.568962891073</v>
      </c>
      <c r="I12" s="1">
        <f t="shared" si="4"/>
        <v>-14844.189413069083</v>
      </c>
      <c r="J12" s="1">
        <f t="shared" si="4"/>
        <v>-12991.795374174191</v>
      </c>
      <c r="K12" s="1">
        <f t="shared" si="4"/>
        <v>-11671.955414791064</v>
      </c>
      <c r="L12" s="1">
        <f t="shared" si="4"/>
        <v>-10684.952409688383</v>
      </c>
      <c r="M12" s="1">
        <f t="shared" si="4"/>
        <v>-9919.83116214278</v>
      </c>
      <c r="N12" s="1">
        <f t="shared" si="4"/>
        <v>-9310.017454772888</v>
      </c>
    </row>
    <row r="13" spans="1:14" ht="12.75">
      <c r="A13">
        <f t="shared" si="0"/>
        <v>6</v>
      </c>
      <c r="B13" s="1">
        <f>'Parameter values '!$G$19*(A13)+'Parameter values '!$G$20*(A13)^2+('Parameter values '!$G$21)*(A13)^3</f>
        <v>348.144</v>
      </c>
      <c r="C13" s="1">
        <f t="shared" si="1"/>
        <v>72.644</v>
      </c>
      <c r="D13" s="11">
        <f t="shared" si="3"/>
        <v>-369141339728.0285</v>
      </c>
      <c r="E13" s="1">
        <f t="shared" si="4"/>
        <v>-40817.782908935886</v>
      </c>
      <c r="F13" s="1">
        <f t="shared" si="4"/>
        <v>-22371.785832853308</v>
      </c>
      <c r="G13" s="1">
        <f t="shared" si="4"/>
        <v>-16230.491904670744</v>
      </c>
      <c r="H13" s="1">
        <f t="shared" si="4"/>
        <v>-13165.363826487988</v>
      </c>
      <c r="I13" s="1">
        <f t="shared" si="4"/>
        <v>-11330.69098744598</v>
      </c>
      <c r="J13" s="1">
        <f t="shared" si="4"/>
        <v>-10111.233914843291</v>
      </c>
      <c r="K13" s="1">
        <f t="shared" si="4"/>
        <v>-9243.316344198838</v>
      </c>
      <c r="L13" s="1">
        <f t="shared" si="4"/>
        <v>-8595.098241570064</v>
      </c>
      <c r="M13" s="1">
        <f t="shared" si="4"/>
        <v>-8093.33348180701</v>
      </c>
      <c r="N13" s="1">
        <f t="shared" si="4"/>
        <v>-7694.072923460623</v>
      </c>
    </row>
    <row r="14" spans="1:14" ht="12.75">
      <c r="A14">
        <f t="shared" si="0"/>
        <v>7</v>
      </c>
      <c r="B14" s="1">
        <f>'Parameter values '!$G$19*(A14)+'Parameter values '!$G$20*(A14)^2+('Parameter values '!$G$21)*(A14)^3</f>
        <v>426.412</v>
      </c>
      <c r="C14" s="1">
        <f t="shared" si="1"/>
        <v>78.26799999999997</v>
      </c>
      <c r="D14" s="11">
        <f t="shared" si="3"/>
        <v>-226957716916.56485</v>
      </c>
      <c r="E14" s="1">
        <f t="shared" si="4"/>
        <v>-26910.6861118188</v>
      </c>
      <c r="F14" s="1">
        <f t="shared" si="4"/>
        <v>-15572.06254238241</v>
      </c>
      <c r="G14" s="1">
        <f t="shared" si="4"/>
        <v>-11798.687049584752</v>
      </c>
      <c r="H14" s="1">
        <f t="shared" si="4"/>
        <v>-9916.61226956352</v>
      </c>
      <c r="I14" s="1">
        <f t="shared" si="4"/>
        <v>-8791.045155686776</v>
      </c>
      <c r="J14" s="1">
        <f t="shared" si="4"/>
        <v>-8043.718417378562</v>
      </c>
      <c r="K14" s="1">
        <f t="shared" si="4"/>
        <v>-7512.515019956488</v>
      </c>
      <c r="L14" s="1">
        <f t="shared" si="4"/>
        <v>-7116.374316860335</v>
      </c>
      <c r="M14" s="1">
        <f t="shared" si="4"/>
        <v>-6810.26076660531</v>
      </c>
      <c r="N14" s="1">
        <f t="shared" si="4"/>
        <v>-6567.151424891526</v>
      </c>
    </row>
    <row r="15" spans="1:14" ht="12.75">
      <c r="A15">
        <f t="shared" si="0"/>
        <v>8</v>
      </c>
      <c r="B15" s="1">
        <f>'Parameter values '!$G$19*(A15)+'Parameter values '!$G$20*(A15)^2+('Parameter values '!$G$21)*(A15)^3</f>
        <v>510.20799999999997</v>
      </c>
      <c r="C15" s="1">
        <f t="shared" si="1"/>
        <v>83.79599999999999</v>
      </c>
      <c r="D15" s="11">
        <f t="shared" si="3"/>
        <v>-114792004142.08545</v>
      </c>
      <c r="E15" s="1">
        <f t="shared" si="4"/>
        <v>-16026.153587060562</v>
      </c>
      <c r="F15" s="1">
        <f t="shared" si="4"/>
        <v>-10292.671258870841</v>
      </c>
      <c r="G15" s="1">
        <f t="shared" si="4"/>
        <v>-8385.58111209513</v>
      </c>
      <c r="H15" s="1">
        <f t="shared" si="4"/>
        <v>-7435.07926714703</v>
      </c>
      <c r="I15" s="1">
        <f t="shared" si="4"/>
        <v>-6867.201879865376</v>
      </c>
      <c r="J15" s="1">
        <f t="shared" si="4"/>
        <v>-6490.625152954283</v>
      </c>
      <c r="K15" s="1">
        <f t="shared" si="4"/>
        <v>-6223.351061398633</v>
      </c>
      <c r="L15" s="1">
        <f t="shared" si="4"/>
        <v>-6024.378791784152</v>
      </c>
      <c r="M15" s="1">
        <f t="shared" si="4"/>
        <v>-5870.928562122223</v>
      </c>
      <c r="N15" s="1">
        <f t="shared" si="4"/>
        <v>-5749.331155451203</v>
      </c>
    </row>
    <row r="16" spans="1:14" ht="12.75">
      <c r="A16">
        <f t="shared" si="0"/>
        <v>9</v>
      </c>
      <c r="B16" s="1">
        <f>'Parameter values '!$G$19*(A16)+'Parameter values '!$G$20*(A16)^2+('Parameter values '!$G$21)*(A16)^3</f>
        <v>599.436</v>
      </c>
      <c r="C16" s="1">
        <f t="shared" si="1"/>
        <v>89.22800000000007</v>
      </c>
      <c r="D16" s="11">
        <f t="shared" si="3"/>
        <v>-22723560433.082558</v>
      </c>
      <c r="E16" s="1">
        <f t="shared" si="4"/>
        <v>-7171.633188527075</v>
      </c>
      <c r="F16" s="1">
        <f t="shared" si="4"/>
        <v>-6036.9878025074495</v>
      </c>
      <c r="G16" s="1">
        <f t="shared" si="4"/>
        <v>-5659.791790691511</v>
      </c>
      <c r="H16" s="1">
        <f t="shared" si="4"/>
        <v>-5471.955037272278</v>
      </c>
      <c r="I16" s="1">
        <f t="shared" si="4"/>
        <v>-5359.858551728234</v>
      </c>
      <c r="J16" s="1">
        <f t="shared" si="4"/>
        <v>-5285.628547435903</v>
      </c>
      <c r="K16" s="1">
        <f t="shared" si="4"/>
        <v>-5233.0327423484705</v>
      </c>
      <c r="L16" s="1">
        <f t="shared" si="4"/>
        <v>-5193.954437261243</v>
      </c>
      <c r="M16" s="1">
        <f t="shared" si="4"/>
        <v>-5163.883877804702</v>
      </c>
      <c r="N16" s="1">
        <f t="shared" si="4"/>
        <v>-5140.114801370829</v>
      </c>
    </row>
    <row r="17" spans="1:14" ht="12.75">
      <c r="A17">
        <f t="shared" si="0"/>
        <v>10</v>
      </c>
      <c r="B17" s="1">
        <f>'Parameter values '!$G$19*(A17)+'Parameter values '!$G$20*(A17)^2+('Parameter values '!$G$21)*(A17)^3</f>
        <v>694</v>
      </c>
      <c r="C17" s="1">
        <f t="shared" si="1"/>
        <v>94.56399999999996</v>
      </c>
      <c r="D17" s="11">
        <f t="shared" si="3"/>
        <v>55199994783.47642</v>
      </c>
      <c r="E17" s="1">
        <f t="shared" si="4"/>
        <v>248.59923351582583</v>
      </c>
      <c r="F17" s="1">
        <f t="shared" si="4"/>
        <v>-2506.8061274978986</v>
      </c>
      <c r="G17" s="1">
        <f t="shared" si="4"/>
        <v>-3422.2206557424356</v>
      </c>
      <c r="H17" s="1">
        <f t="shared" si="4"/>
        <v>-3877.648880490705</v>
      </c>
      <c r="I17" s="1">
        <f t="shared" si="4"/>
        <v>-4149.095266439686</v>
      </c>
      <c r="J17" s="1">
        <f t="shared" si="4"/>
        <v>-4328.564193231199</v>
      </c>
      <c r="K17" s="1">
        <f t="shared" si="4"/>
        <v>-4455.488507273775</v>
      </c>
      <c r="L17" s="1">
        <f t="shared" si="4"/>
        <v>-4549.586646054316</v>
      </c>
      <c r="M17" s="1">
        <f t="shared" si="4"/>
        <v>-4621.815001776436</v>
      </c>
      <c r="N17" s="1">
        <f t="shared" si="4"/>
        <v>-4678.748857808132</v>
      </c>
    </row>
    <row r="18" spans="1:14" ht="12.75">
      <c r="A18">
        <f t="shared" si="0"/>
        <v>11</v>
      </c>
      <c r="B18" s="1">
        <f>'Parameter values '!$G$19*(A18)+'Parameter values '!$G$20*(A18)^2+('Parameter values '!$G$21)*(A18)^3</f>
        <v>793.804</v>
      </c>
      <c r="C18" s="1">
        <f t="shared" si="1"/>
        <v>99.80399999999997</v>
      </c>
      <c r="D18" s="11">
        <f t="shared" si="3"/>
        <v>122766540098.03859</v>
      </c>
      <c r="E18" s="1">
        <f t="shared" si="4"/>
        <v>6613.815009749933</v>
      </c>
      <c r="F18" s="1">
        <f t="shared" si="4"/>
        <v>487.84924432530704</v>
      </c>
      <c r="G18" s="1">
        <f t="shared" si="4"/>
        <v>-1545.9281673260334</v>
      </c>
      <c r="H18" s="1">
        <f t="shared" si="4"/>
        <v>-2556.6955618251927</v>
      </c>
      <c r="I18" s="1">
        <f t="shared" si="4"/>
        <v>-3158.30011320292</v>
      </c>
      <c r="J18" s="1">
        <f t="shared" si="4"/>
        <v>-3555.3668442693793</v>
      </c>
      <c r="K18" s="1">
        <f t="shared" si="4"/>
        <v>-3835.599849889714</v>
      </c>
      <c r="L18" s="1">
        <f t="shared" si="4"/>
        <v>-4042.8575512080583</v>
      </c>
      <c r="M18" s="1">
        <f t="shared" si="4"/>
        <v>-4201.5110724865135</v>
      </c>
      <c r="N18" s="1">
        <f t="shared" si="4"/>
        <v>-4326.18755938151</v>
      </c>
    </row>
    <row r="19" spans="1:14" ht="12.75">
      <c r="A19">
        <f t="shared" si="0"/>
        <v>12</v>
      </c>
      <c r="B19" s="1">
        <f>'Parameter values '!$G$19*(A19)+'Parameter values '!$G$20*(A19)^2+('Parameter values '!$G$21)*(A19)^3</f>
        <v>898.7520000000001</v>
      </c>
      <c r="C19" s="1">
        <f t="shared" si="1"/>
        <v>104.94800000000009</v>
      </c>
      <c r="D19" s="11">
        <f t="shared" si="3"/>
        <v>182501327927.85458</v>
      </c>
      <c r="E19" s="1">
        <f t="shared" si="4"/>
        <v>12177.020239096355</v>
      </c>
      <c r="F19" s="1">
        <f t="shared" si="4"/>
        <v>3073.816995942802</v>
      </c>
      <c r="G19" s="1">
        <f t="shared" si="4"/>
        <v>53.92878122988401</v>
      </c>
      <c r="H19" s="1">
        <f t="shared" si="4"/>
        <v>-1445.2085783718298</v>
      </c>
      <c r="I19" s="1">
        <f t="shared" si="4"/>
        <v>-2336.13195689025</v>
      </c>
      <c r="J19" s="1">
        <f t="shared" si="4"/>
        <v>-2923.0396217673465</v>
      </c>
      <c r="K19" s="1">
        <f t="shared" si="4"/>
        <v>-3336.3180339305986</v>
      </c>
      <c r="L19" s="1">
        <f t="shared" si="4"/>
        <v>-3641.1734243305887</v>
      </c>
      <c r="M19" s="1">
        <f t="shared" si="4"/>
        <v>-3873.8422231055747</v>
      </c>
      <c r="N19" s="1">
        <f t="shared" si="4"/>
        <v>-4056.075157877429</v>
      </c>
    </row>
    <row r="20" spans="1:14" ht="12.75">
      <c r="A20">
        <f t="shared" si="0"/>
        <v>13</v>
      </c>
      <c r="B20" s="1">
        <f>'Parameter values '!$G$19*(A20)+'Parameter values '!$G$20*(A20)^2+('Parameter values '!$G$21)*(A20)^3</f>
        <v>1008.748</v>
      </c>
      <c r="C20" s="1">
        <f t="shared" si="1"/>
        <v>109.99599999999998</v>
      </c>
      <c r="D20" s="11">
        <f t="shared" si="3"/>
        <v>236152607943.12802</v>
      </c>
      <c r="E20" s="1">
        <f t="shared" si="4"/>
        <v>17113.518334514265</v>
      </c>
      <c r="F20" s="1">
        <f t="shared" si="4"/>
        <v>5339.0802679272165</v>
      </c>
      <c r="G20" s="1">
        <f t="shared" si="4"/>
        <v>1436.2843103392247</v>
      </c>
      <c r="H20" s="1">
        <f t="shared" si="4"/>
        <v>-498.73967520907337</v>
      </c>
      <c r="I20" s="1">
        <f t="shared" si="4"/>
        <v>-1646.8082004528442</v>
      </c>
      <c r="J20" s="1">
        <f t="shared" si="4"/>
        <v>-2401.5606716714133</v>
      </c>
      <c r="K20" s="1">
        <f t="shared" si="4"/>
        <v>-2931.727147603644</v>
      </c>
      <c r="L20" s="1">
        <f t="shared" si="4"/>
        <v>-3321.695033495913</v>
      </c>
      <c r="M20" s="1">
        <f t="shared" si="4"/>
        <v>-3618.3644595541605</v>
      </c>
      <c r="N20" s="1">
        <f t="shared" si="4"/>
        <v>-3849.8902961063027</v>
      </c>
    </row>
    <row r="21" spans="1:14" ht="12.75">
      <c r="A21">
        <f t="shared" si="0"/>
        <v>14</v>
      </c>
      <c r="B21" s="1">
        <f>'Parameter values '!$G$19*(A21)+'Parameter values '!$G$20*(A21)^2+('Parameter values '!$G$21)*(A21)^3</f>
        <v>1123.696</v>
      </c>
      <c r="C21" s="1">
        <f t="shared" si="1"/>
        <v>114.94799999999987</v>
      </c>
      <c r="D21" s="11">
        <f t="shared" si="3"/>
        <v>284969135147.49603</v>
      </c>
      <c r="E21" s="1">
        <f t="shared" si="4"/>
        <v>21548.6600481194</v>
      </c>
      <c r="F21" s="1">
        <f t="shared" si="4"/>
        <v>7346.641651974179</v>
      </c>
      <c r="G21" s="1">
        <f t="shared" si="4"/>
        <v>2643.4134986656713</v>
      </c>
      <c r="H21" s="1">
        <f t="shared" si="4"/>
        <v>314.6585207614805</v>
      </c>
      <c r="I21" s="1">
        <f t="shared" si="4"/>
        <v>-1064.555023527583</v>
      </c>
      <c r="J21" s="1">
        <f t="shared" si="4"/>
        <v>-1969.258519569004</v>
      </c>
      <c r="K21" s="1">
        <f t="shared" si="4"/>
        <v>-2603.0802736061473</v>
      </c>
      <c r="L21" s="1">
        <f t="shared" si="4"/>
        <v>-3067.8693955062354</v>
      </c>
      <c r="M21" s="1">
        <f t="shared" si="4"/>
        <v>-3420.2367723725706</v>
      </c>
      <c r="N21" s="1">
        <f t="shared" si="4"/>
        <v>-3694.1712348470887</v>
      </c>
    </row>
    <row r="22" spans="1:14" ht="12.75">
      <c r="A22">
        <f t="shared" si="0"/>
        <v>15</v>
      </c>
      <c r="B22" s="1">
        <f>'Parameter values '!$G$19*(A22)+'Parameter values '!$G$20*(A22)^2+('Parameter values '!$G$21)*(A22)^3</f>
        <v>1243.5</v>
      </c>
      <c r="C22" s="1">
        <f t="shared" si="1"/>
        <v>119.80400000000009</v>
      </c>
      <c r="D22" s="11">
        <f t="shared" si="3"/>
        <v>329866658723.42175</v>
      </c>
      <c r="E22" s="1">
        <f t="shared" si="4"/>
        <v>25574.4934853349</v>
      </c>
      <c r="F22" s="1">
        <f t="shared" si="4"/>
        <v>9142.848180047891</v>
      </c>
      <c r="G22" s="1">
        <f t="shared" si="4"/>
        <v>3706.482328427208</v>
      </c>
      <c r="H22" s="1">
        <f t="shared" si="4"/>
        <v>1018.5948766159873</v>
      </c>
      <c r="I22" s="1">
        <f t="shared" si="4"/>
        <v>-570.2775949772049</v>
      </c>
      <c r="J22" s="1">
        <f t="shared" si="4"/>
        <v>-1610.0373709960204</v>
      </c>
      <c r="K22" s="1">
        <f t="shared" si="4"/>
        <v>-2336.4212731403973</v>
      </c>
      <c r="L22" s="1">
        <f t="shared" si="4"/>
        <v>-2867.348860089387</v>
      </c>
      <c r="M22" s="1">
        <f t="shared" si="4"/>
        <v>-3268.3713199716876</v>
      </c>
      <c r="N22" s="1">
        <f t="shared" si="4"/>
        <v>-3578.85069572868</v>
      </c>
    </row>
    <row r="23" spans="1:14" ht="12.75">
      <c r="A23">
        <f t="shared" si="0"/>
        <v>16</v>
      </c>
      <c r="B23" s="1">
        <f>'Parameter values '!$G$19*(A23)+'Parameter values '!$G$20*(A23)^2+('Parameter values '!$G$21)*(A23)^3</f>
        <v>1368.0639999999999</v>
      </c>
      <c r="C23" s="1">
        <f t="shared" si="1"/>
        <v>124.56399999999985</v>
      </c>
      <c r="D23" s="11">
        <f t="shared" si="3"/>
        <v>371531991829.0671</v>
      </c>
      <c r="E23" s="1">
        <f t="shared" si="4"/>
        <v>29260.170362931214</v>
      </c>
      <c r="F23" s="1">
        <f t="shared" si="4"/>
        <v>10762.594436575198</v>
      </c>
      <c r="G23" s="1">
        <f t="shared" si="4"/>
        <v>4649.016383152317</v>
      </c>
      <c r="H23" s="1">
        <f t="shared" si="4"/>
        <v>1630.9412026822315</v>
      </c>
      <c r="I23" s="1">
        <f t="shared" si="4"/>
        <v>-149.47900816962851</v>
      </c>
      <c r="J23" s="1">
        <f t="shared" si="4"/>
        <v>-1311.6429811536914</v>
      </c>
      <c r="K23" s="1">
        <f t="shared" si="4"/>
        <v>-2121.0984337200325</v>
      </c>
      <c r="L23" s="1">
        <f t="shared" si="4"/>
        <v>-2710.690496850988</v>
      </c>
      <c r="M23" s="1">
        <f t="shared" si="4"/>
        <v>-3154.277107254565</v>
      </c>
      <c r="N23" s="1">
        <f t="shared" si="4"/>
        <v>-3496.214712706381</v>
      </c>
    </row>
    <row r="24" spans="1:14" ht="12.75">
      <c r="A24">
        <f t="shared" si="0"/>
        <v>17</v>
      </c>
      <c r="B24" s="1">
        <f>'Parameter values '!$G$19*(A24)+'Parameter values '!$G$20*(A24)^2+('Parameter values '!$G$21)*(A24)^3</f>
        <v>1497.2920000000001</v>
      </c>
      <c r="C24" s="1">
        <f t="shared" si="1"/>
        <v>129.2280000000003</v>
      </c>
      <c r="D24" s="11">
        <f t="shared" si="3"/>
        <v>410490344529.9034</v>
      </c>
      <c r="E24" s="1">
        <f t="shared" si="4"/>
        <v>32658.679469408275</v>
      </c>
      <c r="F24" s="1">
        <f t="shared" si="4"/>
        <v>12232.68927291989</v>
      </c>
      <c r="G24" s="1">
        <f t="shared" si="4"/>
        <v>5489.145284070092</v>
      </c>
      <c r="H24" s="1">
        <f t="shared" si="4"/>
        <v>2165.515514989435</v>
      </c>
      <c r="I24" s="1">
        <f t="shared" si="4"/>
        <v>209.0862528190521</v>
      </c>
      <c r="J24" s="1">
        <f t="shared" si="4"/>
        <v>-1064.5406010568922</v>
      </c>
      <c r="K24" s="1">
        <f t="shared" si="4"/>
        <v>-1948.8027021197804</v>
      </c>
      <c r="L24" s="1">
        <f t="shared" si="4"/>
        <v>-2590.514419160331</v>
      </c>
      <c r="M24" s="1">
        <f t="shared" si="4"/>
        <v>-3071.3115077763277</v>
      </c>
      <c r="N24" s="1">
        <f t="shared" si="4"/>
        <v>-3440.2284182188464</v>
      </c>
    </row>
    <row r="25" spans="1:14" ht="12.75">
      <c r="A25">
        <f t="shared" si="0"/>
        <v>18</v>
      </c>
      <c r="B25" s="1">
        <f>'Parameter values '!$G$19*(A25)+'Parameter values '!$G$20*(A25)^2+('Parameter values '!$G$21)*(A25)^3</f>
        <v>1631.0880000000002</v>
      </c>
      <c r="C25" s="1">
        <f t="shared" si="1"/>
        <v>133.79600000000005</v>
      </c>
      <c r="D25" s="11">
        <f t="shared" si="3"/>
        <v>447150213545.84906</v>
      </c>
      <c r="E25" s="1">
        <f t="shared" si="4"/>
        <v>35811.33563797202</v>
      </c>
      <c r="F25" s="1">
        <f t="shared" si="4"/>
        <v>13574.100279267413</v>
      </c>
      <c r="G25" s="1">
        <f t="shared" si="4"/>
        <v>6241.09896857663</v>
      </c>
      <c r="H25" s="1">
        <f t="shared" si="4"/>
        <v>2633.2041885185645</v>
      </c>
      <c r="I25" s="1">
        <f t="shared" si="4"/>
        <v>514.3099781557889</v>
      </c>
      <c r="J25" s="1">
        <f t="shared" si="4"/>
        <v>-861.1669487705701</v>
      </c>
      <c r="K25" s="1">
        <f t="shared" si="4"/>
        <v>-1812.9264598929506</v>
      </c>
      <c r="L25" s="1">
        <f t="shared" si="4"/>
        <v>-2500.942511390042</v>
      </c>
      <c r="M25" s="1">
        <f t="shared" si="4"/>
        <v>-3014.1809406251914</v>
      </c>
      <c r="N25" s="1">
        <f t="shared" si="4"/>
        <v>-3406.0859581341656</v>
      </c>
    </row>
    <row r="26" spans="1:14" ht="12.75">
      <c r="A26">
        <f t="shared" si="0"/>
        <v>19</v>
      </c>
      <c r="B26" s="1">
        <f>'Parameter values '!$G$19*(A26)+'Parameter values '!$G$20*(A26)^2+('Parameter values '!$G$21)*(A26)^3</f>
        <v>1769.3560000000002</v>
      </c>
      <c r="C26" s="1">
        <f t="shared" si="1"/>
        <v>138.26800000000003</v>
      </c>
      <c r="D26" s="11">
        <f t="shared" si="3"/>
        <v>481834096289.03577</v>
      </c>
      <c r="E26" s="1">
        <f t="shared" si="4"/>
        <v>38750.85114856728</v>
      </c>
      <c r="F26" s="1">
        <f t="shared" si="4"/>
        <v>14803.48947215465</v>
      </c>
      <c r="G26" s="1">
        <f t="shared" si="4"/>
        <v>6916.231449618048</v>
      </c>
      <c r="H26" s="1">
        <f t="shared" si="4"/>
        <v>3042.7297304025415</v>
      </c>
      <c r="I26" s="1">
        <f t="shared" si="4"/>
        <v>773.3444115802745</v>
      </c>
      <c r="J26" s="1">
        <f t="shared" si="4"/>
        <v>-695.4183869484622</v>
      </c>
      <c r="K26" s="1">
        <f t="shared" si="4"/>
        <v>-1708.1247128606387</v>
      </c>
      <c r="L26" s="1">
        <f t="shared" si="4"/>
        <v>-2437.2142012632335</v>
      </c>
      <c r="M26" s="1">
        <f t="shared" si="4"/>
        <v>-2978.598836569737</v>
      </c>
      <c r="N26" s="1">
        <f t="shared" si="4"/>
        <v>-3389.9018715637376</v>
      </c>
    </row>
    <row r="27" spans="1:14" ht="12.75">
      <c r="A27">
        <f t="shared" si="0"/>
        <v>20</v>
      </c>
      <c r="B27" s="1">
        <f>'Parameter values '!$G$19*(A27)+'Parameter values '!$G$20*(A27)^2+('Parameter values '!$G$21)*(A27)^3</f>
        <v>1912</v>
      </c>
      <c r="C27" s="1">
        <f t="shared" si="1"/>
        <v>142.64399999999978</v>
      </c>
      <c r="D27" s="11">
        <f t="shared" si="3"/>
        <v>514799990690.3962</v>
      </c>
      <c r="E27" s="1">
        <f t="shared" si="4"/>
        <v>41503.485708843524</v>
      </c>
      <c r="F27" s="1">
        <f t="shared" si="4"/>
        <v>15934.288272586407</v>
      </c>
      <c r="G27" s="1">
        <f t="shared" si="4"/>
        <v>7523.737439296324</v>
      </c>
      <c r="H27" s="1">
        <f t="shared" si="4"/>
        <v>3401.188210552105</v>
      </c>
      <c r="I27" s="1">
        <f t="shared" si="4"/>
        <v>992.0321739265847</v>
      </c>
      <c r="J27" s="1">
        <f t="shared" si="4"/>
        <v>-562.2926159014416</v>
      </c>
      <c r="K27" s="1">
        <f t="shared" si="4"/>
        <v>-1630.0078188880645</v>
      </c>
      <c r="L27" s="1">
        <f t="shared" si="4"/>
        <v>-2395.4172658789985</v>
      </c>
      <c r="M27" s="1">
        <f t="shared" si="4"/>
        <v>-2961.0457814014985</v>
      </c>
      <c r="N27" s="4">
        <f t="shared" si="4"/>
        <v>-3388.4943502494425</v>
      </c>
    </row>
    <row r="28" spans="1:14" ht="12.75">
      <c r="A28">
        <f t="shared" si="0"/>
        <v>21</v>
      </c>
      <c r="B28" s="1">
        <f>'Parameter values '!$G$19*(A28)+'Parameter values '!$G$20*(A28)^2+('Parameter values '!$G$21)*(A28)^3</f>
        <v>2058.9240000000004</v>
      </c>
      <c r="C28" s="1">
        <f t="shared" si="1"/>
        <v>146.92400000000043</v>
      </c>
      <c r="D28" s="11">
        <f t="shared" si="3"/>
        <v>546256752218.7545</v>
      </c>
      <c r="E28" s="1">
        <f t="shared" si="4"/>
        <v>44090.5821544543</v>
      </c>
      <c r="F28" s="1">
        <f t="shared" si="4"/>
        <v>16977.465344940967</v>
      </c>
      <c r="G28" s="1">
        <f t="shared" si="4"/>
        <v>8071.164216839655</v>
      </c>
      <c r="H28" s="1">
        <f t="shared" si="4"/>
        <v>3714.433134786597</v>
      </c>
      <c r="I28" s="1">
        <f t="shared" si="4"/>
        <v>1175.2133586635898</v>
      </c>
      <c r="J28" s="1">
        <f t="shared" si="4"/>
        <v>-457.6326932390969</v>
      </c>
      <c r="K28" s="1">
        <f t="shared" si="4"/>
        <v>-1574.9218801161783</v>
      </c>
      <c r="L28" s="1">
        <f t="shared" si="4"/>
        <v>-2372.295287041805</v>
      </c>
      <c r="M28" s="4">
        <f t="shared" si="4"/>
        <v>-2958.597726698604</v>
      </c>
      <c r="N28" s="1">
        <f t="shared" si="4"/>
        <v>-3399.2296945287217</v>
      </c>
    </row>
    <row r="29" spans="1:14" ht="12.75">
      <c r="A29">
        <f t="shared" si="0"/>
        <v>22</v>
      </c>
      <c r="B29" s="1">
        <f>'Parameter values '!$G$19*(A29)+'Parameter values '!$G$20*(A29)^2+('Parameter values '!$G$21)*(A29)^3</f>
        <v>2210.032</v>
      </c>
      <c r="C29" s="1">
        <f t="shared" si="1"/>
        <v>151.10799999999972</v>
      </c>
      <c r="D29" s="11">
        <f t="shared" si="3"/>
        <v>576375262622.0443</v>
      </c>
      <c r="E29" s="1">
        <f t="shared" si="4"/>
        <v>46529.68332167147</v>
      </c>
      <c r="F29" s="1">
        <f t="shared" si="4"/>
        <v>17942.085023157575</v>
      </c>
      <c r="G29" s="1">
        <f t="shared" si="4"/>
        <v>8564.78389193394</v>
      </c>
      <c r="H29" s="1">
        <f t="shared" si="4"/>
        <v>3987.354623667622</v>
      </c>
      <c r="I29" s="1">
        <f t="shared" si="4"/>
        <v>1326.948889708808</v>
      </c>
      <c r="J29" s="1">
        <f t="shared" si="4"/>
        <v>-377.9408059215253</v>
      </c>
      <c r="K29" s="1">
        <f t="shared" si="4"/>
        <v>-1539.7888816146215</v>
      </c>
      <c r="L29" s="4">
        <f t="shared" si="4"/>
        <v>-2365.1073331886705</v>
      </c>
      <c r="M29" s="1">
        <f t="shared" si="4"/>
        <v>-2968.800568894003</v>
      </c>
      <c r="N29" s="1">
        <f t="shared" si="4"/>
        <v>-3419.9084523790348</v>
      </c>
    </row>
    <row r="30" spans="1:14" ht="12.75">
      <c r="A30">
        <f t="shared" si="0"/>
        <v>23</v>
      </c>
      <c r="B30" s="1">
        <f>'Parameter values '!$G$19*(A30)+'Parameter values '!$G$20*(A30)^2+('Parameter values '!$G$21)*(A30)^3</f>
        <v>2365.228</v>
      </c>
      <c r="C30" s="1">
        <f t="shared" si="1"/>
        <v>155.1959999999999</v>
      </c>
      <c r="D30" s="11">
        <f t="shared" si="3"/>
        <v>605296685083.9054</v>
      </c>
      <c r="E30" s="1">
        <f t="shared" si="4"/>
        <v>48835.357561651246</v>
      </c>
      <c r="F30" s="1">
        <f t="shared" si="4"/>
        <v>18835.72005887496</v>
      </c>
      <c r="G30" s="1">
        <f t="shared" si="4"/>
        <v>9009.868553191318</v>
      </c>
      <c r="H30" s="1">
        <f t="shared" si="4"/>
        <v>4224.085764295892</v>
      </c>
      <c r="I30" s="1">
        <f t="shared" si="4"/>
        <v>1450.6856349561492</v>
      </c>
      <c r="J30" s="1">
        <f t="shared" si="4"/>
        <v>-320.24055137447453</v>
      </c>
      <c r="K30" s="1">
        <f t="shared" si="4"/>
        <v>-1521.988370774405</v>
      </c>
      <c r="L30" s="1">
        <f t="shared" si="4"/>
        <v>-2371.523943772766</v>
      </c>
      <c r="M30" s="1">
        <f t="shared" si="4"/>
        <v>-2989.5769519202618</v>
      </c>
      <c r="N30" s="1">
        <f t="shared" si="4"/>
        <v>-3448.6805265998546</v>
      </c>
    </row>
    <row r="31" spans="1:14" ht="12.75">
      <c r="A31">
        <f t="shared" si="0"/>
        <v>24</v>
      </c>
      <c r="B31" s="1">
        <f>'Parameter values '!$G$19*(A31)+'Parameter values '!$G$20*(A31)^2+('Parameter values '!$G$21)*(A31)^3</f>
        <v>2524.416</v>
      </c>
      <c r="C31" s="1">
        <f t="shared" si="1"/>
        <v>159.1880000000001</v>
      </c>
      <c r="D31" s="11">
        <f t="shared" si="3"/>
        <v>633138652662.3044</v>
      </c>
      <c r="E31" s="1">
        <f t="shared" si="4"/>
        <v>51019.817875908455</v>
      </c>
      <c r="F31" s="1">
        <f t="shared" si="4"/>
        <v>19664.761181300197</v>
      </c>
      <c r="G31" s="1">
        <f t="shared" si="4"/>
        <v>9410.896628266293</v>
      </c>
      <c r="H31" s="1">
        <f t="shared" si="4"/>
        <v>4428.157379860931</v>
      </c>
      <c r="I31" s="1">
        <f t="shared" si="4"/>
        <v>1549.380270920703</v>
      </c>
      <c r="J31" s="1">
        <f t="shared" si="4"/>
        <v>-281.97356614374604</v>
      </c>
      <c r="K31" s="4">
        <f t="shared" si="4"/>
        <v>-1519.2685420787982</v>
      </c>
      <c r="L31" s="1">
        <f t="shared" si="4"/>
        <v>-2389.548803660943</v>
      </c>
      <c r="M31" s="1">
        <f t="shared" si="4"/>
        <v>-3019.155870155033</v>
      </c>
      <c r="N31" s="1">
        <f t="shared" si="4"/>
        <v>-3483.980783841368</v>
      </c>
    </row>
    <row r="32" spans="1:14" ht="12.75">
      <c r="A32">
        <f t="shared" si="0"/>
        <v>25</v>
      </c>
      <c r="B32" s="1">
        <f>'Parameter values '!$G$19*(A32)+'Parameter values '!$G$20*(A32)^2+('Parameter values '!$G$21)*(A32)^3</f>
        <v>2687.5</v>
      </c>
      <c r="C32" s="1">
        <f t="shared" si="1"/>
        <v>163.08399999999983</v>
      </c>
      <c r="D32" s="11">
        <f t="shared" si="3"/>
        <v>659999985442.1198</v>
      </c>
      <c r="E32" s="1">
        <f t="shared" si="4"/>
        <v>53093.39245909868</v>
      </c>
      <c r="F32" s="1">
        <f t="shared" si="4"/>
        <v>20434.652361857174</v>
      </c>
      <c r="G32" s="1">
        <f t="shared" si="4"/>
        <v>9771.709717638667</v>
      </c>
      <c r="H32" s="1">
        <f t="shared" si="4"/>
        <v>4602.615663343887</v>
      </c>
      <c r="I32" s="1">
        <f t="shared" si="4"/>
        <v>1625.5934551347123</v>
      </c>
      <c r="J32" s="1">
        <f t="shared" si="4"/>
        <v>-260.9208729836744</v>
      </c>
      <c r="K32" s="1">
        <f t="shared" si="4"/>
        <v>-1529.678476969732</v>
      </c>
      <c r="L32" s="1">
        <f t="shared" si="4"/>
        <v>-2417.458894630516</v>
      </c>
      <c r="M32" s="1">
        <f t="shared" si="4"/>
        <v>-3056.0186699826704</v>
      </c>
      <c r="N32" s="1">
        <f t="shared" si="4"/>
        <v>-3524.4794177414424</v>
      </c>
    </row>
    <row r="33" spans="1:14" ht="12.75">
      <c r="A33">
        <f t="shared" si="0"/>
        <v>26</v>
      </c>
      <c r="B33" s="1">
        <f>'Parameter values '!$G$19*(A33)+'Parameter values '!$G$20*(A33)^2+('Parameter values '!$G$21)*(A33)^3</f>
        <v>2854.384</v>
      </c>
      <c r="C33" s="1">
        <f t="shared" si="1"/>
        <v>166.88400000000001</v>
      </c>
      <c r="D33" s="11">
        <f t="shared" si="3"/>
        <v>685964292541.1179</v>
      </c>
      <c r="E33" s="1">
        <f t="shared" si="4"/>
        <v>55064.886654868955</v>
      </c>
      <c r="F33" s="1">
        <f t="shared" si="4"/>
        <v>21150.071786494504</v>
      </c>
      <c r="G33" s="1">
        <f t="shared" si="4"/>
        <v>10095.633237297649</v>
      </c>
      <c r="H33" s="1">
        <f t="shared" si="4"/>
        <v>4750.112676664758</v>
      </c>
      <c r="I33" s="1">
        <f t="shared" si="4"/>
        <v>1681.5623067881645</v>
      </c>
      <c r="J33" s="4">
        <f t="shared" si="4"/>
        <v>-255.1422808226946</v>
      </c>
      <c r="K33" s="1">
        <f t="shared" si="4"/>
        <v>-1551.5158288213477</v>
      </c>
      <c r="L33" s="1">
        <f t="shared" si="4"/>
        <v>-2453.758133811112</v>
      </c>
      <c r="M33" s="1">
        <f t="shared" si="4"/>
        <v>-3098.857023726265</v>
      </c>
      <c r="N33" s="1">
        <f t="shared" si="4"/>
        <v>-3569.0430952645115</v>
      </c>
    </row>
    <row r="34" spans="1:14" ht="12.75">
      <c r="A34">
        <f t="shared" si="0"/>
        <v>27</v>
      </c>
      <c r="B34" s="1">
        <f>'Parameter values '!$G$19*(A34)+'Parameter values '!$G$20*(A34)^2+('Parameter values '!$G$21)*(A34)^3</f>
        <v>3024.972</v>
      </c>
      <c r="C34" s="1">
        <f t="shared" si="1"/>
        <v>170.5880000000002</v>
      </c>
      <c r="D34" s="11">
        <f t="shared" si="3"/>
        <v>711102799030.3597</v>
      </c>
      <c r="E34" s="1">
        <f t="shared" si="4"/>
        <v>56941.86447697886</v>
      </c>
      <c r="F34" s="1">
        <f t="shared" si="4"/>
        <v>21815.072611752435</v>
      </c>
      <c r="G34" s="1">
        <f t="shared" si="4"/>
        <v>10385.570254369784</v>
      </c>
      <c r="H34" s="1">
        <f t="shared" si="4"/>
        <v>4872.976753152007</v>
      </c>
      <c r="I34" s="1">
        <f t="shared" si="4"/>
        <v>1719.2568253272561</v>
      </c>
      <c r="J34" s="1">
        <f aca="true" t="shared" si="5" ref="J34:N65">($D$3*$B34*EXP(((-1)*(J$4))*$A34)-$H$3)/(1-EXP((-1)*J$4*$A34))</f>
        <v>-262.9291477824235</v>
      </c>
      <c r="K34" s="1">
        <f t="shared" si="5"/>
        <v>-1583.2859365909937</v>
      </c>
      <c r="L34" s="1">
        <f t="shared" si="5"/>
        <v>-2497.140990708573</v>
      </c>
      <c r="M34" s="1">
        <f t="shared" si="5"/>
        <v>-3146.539766384008</v>
      </c>
      <c r="N34" s="1">
        <f t="shared" si="5"/>
        <v>-3616.7040991438253</v>
      </c>
    </row>
    <row r="35" spans="1:14" ht="12.75">
      <c r="A35">
        <f t="shared" si="0"/>
        <v>28</v>
      </c>
      <c r="B35" s="1">
        <f>'Parameter values '!$G$19*(A35)+'Parameter values '!$G$20*(A35)^2+('Parameter values '!$G$21)*(A35)^3</f>
        <v>3199.168</v>
      </c>
      <c r="C35" s="1">
        <f t="shared" si="1"/>
        <v>174.1959999999999</v>
      </c>
      <c r="D35" s="11">
        <f t="shared" si="3"/>
        <v>735476554971.0251</v>
      </c>
      <c r="E35" s="1">
        <f aca="true" t="shared" si="6" ref="E35:N66">($D$3*$B35*EXP(((-1)*(E$4))*$A35)-$H$3)/(1-EXP((-1)*E$4*$A35))</f>
        <v>58730.86980440805</v>
      </c>
      <c r="F35" s="1">
        <f t="shared" si="6"/>
        <v>22433.19355894481</v>
      </c>
      <c r="G35" s="1">
        <f t="shared" si="6"/>
        <v>10644.075218566211</v>
      </c>
      <c r="H35" s="1">
        <f t="shared" si="6"/>
        <v>4973.267830318483</v>
      </c>
      <c r="I35" s="1">
        <f t="shared" si="6"/>
        <v>1740.4242679631304</v>
      </c>
      <c r="J35" s="1">
        <f t="shared" si="5"/>
        <v>-282.7671581296012</v>
      </c>
      <c r="K35" s="1">
        <f t="shared" si="5"/>
        <v>-1623.6694999284887</v>
      </c>
      <c r="L35" s="1">
        <f t="shared" si="5"/>
        <v>-2546.463579864935</v>
      </c>
      <c r="M35" s="1">
        <f t="shared" si="5"/>
        <v>-3198.0863787388594</v>
      </c>
      <c r="N35" s="1">
        <f t="shared" si="5"/>
        <v>-3666.6354818461655</v>
      </c>
    </row>
    <row r="36" spans="1:14" ht="12.75">
      <c r="A36">
        <f t="shared" si="0"/>
        <v>29</v>
      </c>
      <c r="B36" s="1">
        <f>'Parameter values '!$G$19*(A36)+'Parameter values '!$G$20*(A36)^2+('Parameter values '!$G$21)*(A36)^3</f>
        <v>3376.8759999999997</v>
      </c>
      <c r="C36" s="1">
        <f t="shared" si="1"/>
        <v>177.70799999999963</v>
      </c>
      <c r="D36" s="11">
        <f t="shared" si="3"/>
        <v>759138189726.4355</v>
      </c>
      <c r="E36" s="1">
        <f t="shared" si="6"/>
        <v>60437.6018119339</v>
      </c>
      <c r="F36" s="1">
        <f t="shared" si="6"/>
        <v>23007.546627195166</v>
      </c>
      <c r="G36" s="1">
        <f t="shared" si="6"/>
        <v>10873.412443242261</v>
      </c>
      <c r="H36" s="1">
        <f t="shared" si="6"/>
        <v>5052.821353097707</v>
      </c>
      <c r="I36" s="4">
        <f t="shared" si="6"/>
        <v>1746.6243975385114</v>
      </c>
      <c r="J36" s="1">
        <f t="shared" si="5"/>
        <v>-313.30668868209057</v>
      </c>
      <c r="K36" s="1">
        <f t="shared" si="5"/>
        <v>-1671.496741076594</v>
      </c>
      <c r="L36" s="1">
        <f t="shared" si="5"/>
        <v>-2600.72041948695</v>
      </c>
      <c r="M36" s="1">
        <f t="shared" si="5"/>
        <v>-3252.6455160072055</v>
      </c>
      <c r="N36" s="1">
        <f t="shared" si="5"/>
        <v>-3718.130799150566</v>
      </c>
    </row>
    <row r="37" spans="1:14" ht="12.75">
      <c r="A37">
        <f t="shared" si="0"/>
        <v>30</v>
      </c>
      <c r="B37" s="1">
        <f>'Parameter values '!$G$19*(A37)+'Parameter values '!$G$20*(A37)^2+('Parameter values '!$G$21)*(A37)^3</f>
        <v>3558</v>
      </c>
      <c r="C37" s="1">
        <f t="shared" si="1"/>
        <v>181.12400000000025</v>
      </c>
      <c r="D37" s="11">
        <f t="shared" si="3"/>
        <v>782133315411.6757</v>
      </c>
      <c r="E37" s="1">
        <f t="shared" si="6"/>
        <v>62067.055314600584</v>
      </c>
      <c r="F37" s="1">
        <f t="shared" si="6"/>
        <v>23540.887264534667</v>
      </c>
      <c r="G37" s="1">
        <f t="shared" si="6"/>
        <v>11075.602895503109</v>
      </c>
      <c r="H37" s="1">
        <f t="shared" si="6"/>
        <v>5113.28341690837</v>
      </c>
      <c r="I37" s="1">
        <f t="shared" si="6"/>
        <v>1739.2577355340043</v>
      </c>
      <c r="J37" s="1">
        <f t="shared" si="5"/>
        <v>-353.3389874519003</v>
      </c>
      <c r="K37" s="1">
        <f t="shared" si="5"/>
        <v>-1725.7265336605994</v>
      </c>
      <c r="L37" s="1">
        <f t="shared" si="5"/>
        <v>-2659.02553153534</v>
      </c>
      <c r="M37" s="1">
        <f t="shared" si="5"/>
        <v>-3309.477411731819</v>
      </c>
      <c r="N37" s="1">
        <f t="shared" si="5"/>
        <v>-3770.58737752917</v>
      </c>
    </row>
    <row r="38" spans="1:14" ht="12.75">
      <c r="A38">
        <f t="shared" si="0"/>
        <v>31</v>
      </c>
      <c r="B38" s="1">
        <f>'Parameter values '!$G$19*(A38)+'Parameter values '!$G$20*(A38)^2+('Parameter values '!$G$21)*(A38)^3</f>
        <v>3742.4440000000004</v>
      </c>
      <c r="C38" s="1">
        <f t="shared" si="1"/>
        <v>184.44400000000041</v>
      </c>
      <c r="D38" s="11">
        <f t="shared" si="3"/>
        <v>804501658707.8092</v>
      </c>
      <c r="E38" s="1">
        <f t="shared" si="6"/>
        <v>63623.63394877955</v>
      </c>
      <c r="F38" s="1">
        <f t="shared" si="6"/>
        <v>24035.670958407904</v>
      </c>
      <c r="G38" s="1">
        <f t="shared" si="6"/>
        <v>11252.461936210595</v>
      </c>
      <c r="H38" s="1">
        <f t="shared" si="6"/>
        <v>5156.139130964694</v>
      </c>
      <c r="I38" s="1">
        <f t="shared" si="6"/>
        <v>1719.5884038037145</v>
      </c>
      <c r="J38" s="1">
        <f t="shared" si="5"/>
        <v>-401.77684666128613</v>
      </c>
      <c r="K38" s="1">
        <f t="shared" si="5"/>
        <v>-1785.4293721349072</v>
      </c>
      <c r="L38" s="1">
        <f t="shared" si="5"/>
        <v>-2720.5969029215025</v>
      </c>
      <c r="M38" s="1">
        <f t="shared" si="5"/>
        <v>-3367.9392917820064</v>
      </c>
      <c r="N38" s="1">
        <f t="shared" si="5"/>
        <v>-3823.4923427796507</v>
      </c>
    </row>
    <row r="39" spans="1:14" ht="12.75">
      <c r="A39">
        <f t="shared" si="0"/>
        <v>32</v>
      </c>
      <c r="B39" s="1">
        <f>'Parameter values '!$G$19*(A39)+'Parameter values '!$G$20*(A39)^2+('Parameter values '!$G$21)*(A39)^3</f>
        <v>3930.1119999999996</v>
      </c>
      <c r="C39" s="1">
        <f t="shared" si="1"/>
        <v>187.6679999999992</v>
      </c>
      <c r="D39" s="11">
        <f t="shared" si="3"/>
        <v>826277980460.931</v>
      </c>
      <c r="E39" s="1">
        <f t="shared" si="6"/>
        <v>65111.24213184588</v>
      </c>
      <c r="F39" s="1">
        <f t="shared" si="6"/>
        <v>24494.099216594364</v>
      </c>
      <c r="G39" s="1">
        <f t="shared" si="6"/>
        <v>11405.629990516514</v>
      </c>
      <c r="H39" s="1">
        <f t="shared" si="6"/>
        <v>5182.735687063078</v>
      </c>
      <c r="I39" s="1">
        <f t="shared" si="6"/>
        <v>1688.7627424523153</v>
      </c>
      <c r="J39" s="1">
        <f t="shared" si="5"/>
        <v>-457.6387824286141</v>
      </c>
      <c r="K39" s="1">
        <f t="shared" si="5"/>
        <v>-1849.773338560093</v>
      </c>
      <c r="L39" s="1">
        <f t="shared" si="5"/>
        <v>-2784.7435746550764</v>
      </c>
      <c r="M39" s="1">
        <f t="shared" si="5"/>
        <v>-3427.473152270396</v>
      </c>
      <c r="N39" s="1">
        <f t="shared" si="5"/>
        <v>-3876.41083306682</v>
      </c>
    </row>
    <row r="40" spans="1:14" ht="12.75">
      <c r="A40">
        <f aca="true" t="shared" si="7" ref="A40:A71">A39+1</f>
        <v>33</v>
      </c>
      <c r="B40" s="1">
        <f>'Parameter values '!$G$19*(A40)+'Parameter values '!$G$20*(A40)^2+('Parameter values '!$G$21)*(A40)^3</f>
        <v>4120.907999999999</v>
      </c>
      <c r="C40" s="1">
        <f aca="true" t="shared" si="8" ref="C40:C71">B40-B39</f>
        <v>190.79599999999982</v>
      </c>
      <c r="D40" s="11">
        <f t="shared" si="3"/>
        <v>847492828081.3972</v>
      </c>
      <c r="E40" s="1">
        <f t="shared" si="6"/>
        <v>66533.36030200456</v>
      </c>
      <c r="F40" s="1">
        <f t="shared" si="6"/>
        <v>24918.15718930783</v>
      </c>
      <c r="G40" s="1">
        <f t="shared" si="6"/>
        <v>11536.59764937927</v>
      </c>
      <c r="H40" s="4">
        <f t="shared" si="6"/>
        <v>5194.301258935141</v>
      </c>
      <c r="I40" s="1">
        <f t="shared" si="6"/>
        <v>1647.8246031305216</v>
      </c>
      <c r="J40" s="1">
        <f t="shared" si="5"/>
        <v>-520.0359735330884</v>
      </c>
      <c r="K40" s="1">
        <f t="shared" si="5"/>
        <v>-1918.0124290802078</v>
      </c>
      <c r="L40" s="1">
        <f t="shared" si="5"/>
        <v>-2850.8548053932445</v>
      </c>
      <c r="M40" s="1">
        <f t="shared" si="5"/>
        <v>-3487.5954140530353</v>
      </c>
      <c r="N40" s="1">
        <f t="shared" si="5"/>
        <v>-3928.975961220262</v>
      </c>
    </row>
    <row r="41" spans="1:14" ht="12.75">
      <c r="A41">
        <f t="shared" si="7"/>
        <v>34</v>
      </c>
      <c r="B41" s="1">
        <f>'Parameter values '!$G$19*(A41)+'Parameter values '!$G$20*(A41)^2+('Parameter values '!$G$21)*(A41)^3</f>
        <v>4314.736000000001</v>
      </c>
      <c r="C41" s="1">
        <f t="shared" si="8"/>
        <v>193.82800000000134</v>
      </c>
      <c r="D41" s="11">
        <f t="shared" si="3"/>
        <v>868173158001.6162</v>
      </c>
      <c r="E41" s="1">
        <f t="shared" si="6"/>
        <v>67893.10688061608</v>
      </c>
      <c r="F41" s="1">
        <f t="shared" si="6"/>
        <v>25309.64465364243</v>
      </c>
      <c r="G41" s="1">
        <f t="shared" si="6"/>
        <v>11646.726349454939</v>
      </c>
      <c r="H41" s="1">
        <f t="shared" si="6"/>
        <v>5191.9605924450025</v>
      </c>
      <c r="I41" s="1">
        <f t="shared" si="6"/>
        <v>1597.7280051575228</v>
      </c>
      <c r="J41" s="1">
        <f t="shared" si="5"/>
        <v>-588.161388211752</v>
      </c>
      <c r="K41" s="1">
        <f t="shared" si="5"/>
        <v>-1989.4767536570118</v>
      </c>
      <c r="L41" s="1">
        <f t="shared" si="5"/>
        <v>-2918.3908877314816</v>
      </c>
      <c r="M41" s="1">
        <f t="shared" si="5"/>
        <v>-3547.8880829251243</v>
      </c>
      <c r="N41" s="1">
        <f t="shared" si="5"/>
        <v>-3980.8801947342827</v>
      </c>
    </row>
    <row r="42" spans="1:14" ht="12.75">
      <c r="A42">
        <f t="shared" si="7"/>
        <v>35</v>
      </c>
      <c r="B42" s="1">
        <f>'Parameter values '!$G$19*(A42)+'Parameter values '!$G$20*(A42)^2+('Parameter values '!$G$21)*(A42)^3</f>
        <v>4511.5</v>
      </c>
      <c r="C42" s="1">
        <f t="shared" si="8"/>
        <v>196.7639999999992</v>
      </c>
      <c r="D42" s="11">
        <f t="shared" si="3"/>
        <v>888342837721.2632</v>
      </c>
      <c r="E42" s="1">
        <f t="shared" si="6"/>
        <v>69193.28961254783</v>
      </c>
      <c r="F42" s="1">
        <f t="shared" si="6"/>
        <v>25670.20168812272</v>
      </c>
      <c r="G42" s="1">
        <f t="shared" si="6"/>
        <v>11737.265516475094</v>
      </c>
      <c r="H42" s="1">
        <f t="shared" si="6"/>
        <v>5176.747950187673</v>
      </c>
      <c r="I42" s="1">
        <f t="shared" si="6"/>
        <v>1539.3476844883119</v>
      </c>
      <c r="J42" s="1">
        <f t="shared" si="5"/>
        <v>-661.2806590766857</v>
      </c>
      <c r="K42" s="1">
        <f t="shared" si="5"/>
        <v>-2063.564234862866</v>
      </c>
      <c r="L42" s="1">
        <f t="shared" si="5"/>
        <v>-2986.8752933744504</v>
      </c>
      <c r="M42" s="1">
        <f t="shared" si="5"/>
        <v>-3607.9911307864004</v>
      </c>
      <c r="N42" s="1">
        <f t="shared" si="5"/>
        <v>-4031.8678983564887</v>
      </c>
    </row>
    <row r="43" spans="1:14" ht="12.75">
      <c r="A43">
        <f t="shared" si="7"/>
        <v>36</v>
      </c>
      <c r="B43" s="1">
        <f>'Parameter values '!$G$19*(A43)+'Parameter values '!$G$20*(A43)^2+('Parameter values '!$G$21)*(A43)^3</f>
        <v>4711.104</v>
      </c>
      <c r="C43" s="1">
        <f t="shared" si="8"/>
        <v>199.60400000000027</v>
      </c>
      <c r="D43" s="11">
        <f t="shared" si="3"/>
        <v>908023090702.0255</v>
      </c>
      <c r="E43" s="1">
        <f t="shared" si="6"/>
        <v>70436.44834996111</v>
      </c>
      <c r="F43" s="1">
        <f t="shared" si="6"/>
        <v>26001.330070055963</v>
      </c>
      <c r="G43" s="1">
        <f t="shared" si="6"/>
        <v>11809.366860513966</v>
      </c>
      <c r="H43" s="1">
        <f t="shared" si="6"/>
        <v>5149.617926502556</v>
      </c>
      <c r="I43" s="1">
        <f t="shared" si="6"/>
        <v>1473.4879474997742</v>
      </c>
      <c r="J43" s="1">
        <f t="shared" si="5"/>
        <v>-738.7243645751965</v>
      </c>
      <c r="K43" s="1">
        <f t="shared" si="5"/>
        <v>-2139.7335156486956</v>
      </c>
      <c r="L43" s="1">
        <f t="shared" si="5"/>
        <v>-3055.887896502349</v>
      </c>
      <c r="M43" s="1">
        <f t="shared" si="5"/>
        <v>-3667.595877354856</v>
      </c>
      <c r="N43" s="1">
        <f t="shared" si="5"/>
        <v>-4081.7288410266838</v>
      </c>
    </row>
    <row r="44" spans="1:14" ht="12.75">
      <c r="A44">
        <f t="shared" si="7"/>
        <v>37</v>
      </c>
      <c r="B44" s="1">
        <f>'Parameter values '!$G$19*(A44)+'Parameter values '!$G$20*(A44)^2+('Parameter values '!$G$21)*(A44)^3</f>
        <v>4913.452</v>
      </c>
      <c r="C44" s="1">
        <f t="shared" si="8"/>
        <v>202.34799999999996</v>
      </c>
      <c r="D44" s="11">
        <f t="shared" si="3"/>
        <v>927232843434.413</v>
      </c>
      <c r="E44" s="1">
        <f t="shared" si="6"/>
        <v>71624.89089836786</v>
      </c>
      <c r="F44" s="1">
        <f t="shared" si="6"/>
        <v>26304.41120509597</v>
      </c>
      <c r="G44" s="1">
        <f t="shared" si="6"/>
        <v>11864.09636268482</v>
      </c>
      <c r="H44" s="1">
        <f t="shared" si="6"/>
        <v>5111.45453725921</v>
      </c>
      <c r="I44" s="1">
        <f t="shared" si="6"/>
        <v>1400.8901522389242</v>
      </c>
      <c r="J44" s="1">
        <f t="shared" si="5"/>
        <v>-819.8814498126003</v>
      </c>
      <c r="K44" s="1">
        <f t="shared" si="5"/>
        <v>-2217.4978495864643</v>
      </c>
      <c r="L44" s="1">
        <f t="shared" si="5"/>
        <v>-3125.0590798577086</v>
      </c>
      <c r="M44" s="1">
        <f t="shared" si="5"/>
        <v>-3726.4392003803964</v>
      </c>
      <c r="N44" s="1">
        <f t="shared" si="5"/>
        <v>-4130.2925115783155</v>
      </c>
    </row>
    <row r="45" spans="1:14" ht="12.75">
      <c r="A45">
        <f t="shared" si="7"/>
        <v>38</v>
      </c>
      <c r="B45" s="1">
        <f>'Parameter values '!$G$19*(A45)+'Parameter values '!$G$20*(A45)^2+('Parameter values '!$G$21)*(A45)^3</f>
        <v>5118.448</v>
      </c>
      <c r="C45" s="1">
        <f t="shared" si="8"/>
        <v>204.9960000000001</v>
      </c>
      <c r="D45" s="11">
        <f t="shared" si="3"/>
        <v>945989030146.876</v>
      </c>
      <c r="E45" s="1">
        <f t="shared" si="6"/>
        <v>72760.72320298434</v>
      </c>
      <c r="F45" s="1">
        <f t="shared" si="6"/>
        <v>26580.721228025053</v>
      </c>
      <c r="G45" s="1">
        <f t="shared" si="6"/>
        <v>11902.444379199482</v>
      </c>
      <c r="H45" s="1">
        <f t="shared" si="6"/>
        <v>5063.078903559841</v>
      </c>
      <c r="I45" s="1">
        <f t="shared" si="6"/>
        <v>1322.2390716050497</v>
      </c>
      <c r="J45" s="1">
        <f t="shared" si="5"/>
        <v>-904.1935763125815</v>
      </c>
      <c r="K45" s="1">
        <f t="shared" si="5"/>
        <v>-2296.4197955371465</v>
      </c>
      <c r="L45" s="1">
        <f t="shared" si="5"/>
        <v>-3194.0645700513346</v>
      </c>
      <c r="M45" s="1">
        <f t="shared" si="5"/>
        <v>-3784.2984389644084</v>
      </c>
      <c r="N45" s="1">
        <f t="shared" si="5"/>
        <v>-4177.423119835331</v>
      </c>
    </row>
    <row r="46" spans="1:14" ht="12.75">
      <c r="A46">
        <f t="shared" si="7"/>
        <v>39</v>
      </c>
      <c r="B46" s="1">
        <f>'Parameter values '!$G$19*(A46)+'Parameter values '!$G$20*(A46)^2+('Parameter values '!$G$21)*(A46)^3</f>
        <v>5325.996</v>
      </c>
      <c r="C46" s="1">
        <f t="shared" si="8"/>
        <v>207.54799999999977</v>
      </c>
      <c r="D46" s="11">
        <f t="shared" si="3"/>
        <v>964306848224.0137</v>
      </c>
      <c r="E46" s="1">
        <f t="shared" si="6"/>
        <v>73845.8748912501</v>
      </c>
      <c r="F46" s="1">
        <f t="shared" si="6"/>
        <v>26831.44378267867</v>
      </c>
      <c r="G46" s="1">
        <f t="shared" si="6"/>
        <v>11925.334201334545</v>
      </c>
      <c r="H46" s="1">
        <f t="shared" si="6"/>
        <v>5005.2557829524385</v>
      </c>
      <c r="I46" s="1">
        <f t="shared" si="6"/>
        <v>1238.1683405003841</v>
      </c>
      <c r="J46" s="1">
        <f t="shared" si="5"/>
        <v>-991.1502339251906</v>
      </c>
      <c r="K46" s="1">
        <f t="shared" si="5"/>
        <v>-2376.1065758932154</v>
      </c>
      <c r="L46" s="1">
        <f t="shared" si="5"/>
        <v>-3262.6208807227995</v>
      </c>
      <c r="M46" s="1">
        <f t="shared" si="5"/>
        <v>-3840.9868825537715</v>
      </c>
      <c r="N46" s="1">
        <f t="shared" si="5"/>
        <v>-4223.015184252255</v>
      </c>
    </row>
    <row r="47" spans="1:14" ht="12.75">
      <c r="A47">
        <f t="shared" si="7"/>
        <v>40</v>
      </c>
      <c r="B47" s="1">
        <f>'Parameter values '!$G$19*(A47)+'Parameter values '!$G$20*(A47)^2+('Parameter values '!$G$21)*(A47)^3</f>
        <v>5536</v>
      </c>
      <c r="C47" s="1">
        <f t="shared" si="8"/>
        <v>210.0039999999999</v>
      </c>
      <c r="D47" s="11">
        <f t="shared" si="3"/>
        <v>982199975312.0555</v>
      </c>
      <c r="E47" s="1">
        <f t="shared" si="6"/>
        <v>74882.12098420502</v>
      </c>
      <c r="F47" s="1">
        <f t="shared" si="6"/>
        <v>27057.680887351504</v>
      </c>
      <c r="G47" s="4">
        <f t="shared" si="6"/>
        <v>11933.629342119675</v>
      </c>
      <c r="H47" s="1">
        <f t="shared" si="6"/>
        <v>4938.699150946571</v>
      </c>
      <c r="I47" s="1">
        <f t="shared" si="6"/>
        <v>1149.265148348865</v>
      </c>
      <c r="J47" s="1">
        <f t="shared" si="5"/>
        <v>-1080.284481885461</v>
      </c>
      <c r="K47" s="1">
        <f t="shared" si="5"/>
        <v>-2456.2059863017944</v>
      </c>
      <c r="L47" s="1">
        <f t="shared" si="5"/>
        <v>-3330.481266955901</v>
      </c>
      <c r="M47" s="1">
        <f t="shared" si="5"/>
        <v>-3896.3497596444054</v>
      </c>
      <c r="N47" s="1">
        <f t="shared" si="5"/>
        <v>-4266.989626028046</v>
      </c>
    </row>
    <row r="48" spans="1:14" ht="12.75">
      <c r="A48">
        <f t="shared" si="7"/>
        <v>41</v>
      </c>
      <c r="B48" s="1">
        <f>'Parameter values '!$G$19*(A48)+'Parameter values '!$G$20*(A48)^2+('Parameter values '!$G$21)*(A48)^3</f>
        <v>5748.3640000000005</v>
      </c>
      <c r="C48" s="1">
        <f t="shared" si="8"/>
        <v>212.3640000000005</v>
      </c>
      <c r="D48" s="11">
        <f t="shared" si="3"/>
        <v>999680754652.8069</v>
      </c>
      <c r="E48" s="1">
        <f t="shared" si="6"/>
        <v>75871.10043084502</v>
      </c>
      <c r="F48" s="1">
        <f t="shared" si="6"/>
        <v>27260.462212734896</v>
      </c>
      <c r="G48" s="1">
        <f t="shared" si="6"/>
        <v>11928.139767702045</v>
      </c>
      <c r="H48" s="1">
        <f t="shared" si="6"/>
        <v>4864.076995972406</v>
      </c>
      <c r="I48" s="1">
        <f t="shared" si="6"/>
        <v>1056.0743066717848</v>
      </c>
      <c r="J48" s="1">
        <f t="shared" si="5"/>
        <v>-1171.169212375194</v>
      </c>
      <c r="K48" s="1">
        <f t="shared" si="5"/>
        <v>-2536.402767149658</v>
      </c>
      <c r="L48" s="1">
        <f t="shared" si="5"/>
        <v>-3397.432113548539</v>
      </c>
      <c r="M48" s="1">
        <f t="shared" si="5"/>
        <v>-3950.260656807342</v>
      </c>
      <c r="N48" s="1">
        <f t="shared" si="5"/>
        <v>-4309.290304116725</v>
      </c>
    </row>
    <row r="49" spans="1:14" ht="12.75">
      <c r="A49">
        <f t="shared" si="7"/>
        <v>42</v>
      </c>
      <c r="B49" s="1">
        <f>'Parameter values '!$G$19*(A49)+'Parameter values '!$G$20*(A49)^2+('Parameter values '!$G$21)*(A49)^3</f>
        <v>5962.992</v>
      </c>
      <c r="C49" s="1">
        <f t="shared" si="8"/>
        <v>214.6279999999997</v>
      </c>
      <c r="D49" s="11">
        <f t="shared" si="3"/>
        <v>1016760353941.3158</v>
      </c>
      <c r="E49" s="1">
        <f t="shared" si="6"/>
        <v>76814.33199498167</v>
      </c>
      <c r="F49" s="1">
        <f t="shared" si="6"/>
        <v>27440.753037138482</v>
      </c>
      <c r="G49" s="1">
        <f t="shared" si="6"/>
        <v>11909.627249806294</v>
      </c>
      <c r="H49" s="1">
        <f t="shared" si="6"/>
        <v>4782.015459768535</v>
      </c>
      <c r="I49" s="1">
        <f t="shared" si="6"/>
        <v>959.1017964991444</v>
      </c>
      <c r="J49" s="1">
        <f t="shared" si="5"/>
        <v>-1263.4138506177535</v>
      </c>
      <c r="K49" s="1">
        <f t="shared" si="5"/>
        <v>-2616.4153646044033</v>
      </c>
      <c r="L49" s="1">
        <f t="shared" si="5"/>
        <v>-3463.2896947029144</v>
      </c>
      <c r="M49" s="1">
        <f t="shared" si="5"/>
        <v>-4002.6183115260005</v>
      </c>
      <c r="N49" s="1">
        <f t="shared" si="5"/>
        <v>-4349.880936820877</v>
      </c>
    </row>
    <row r="50" spans="1:14" ht="12.75">
      <c r="A50">
        <f t="shared" si="7"/>
        <v>43</v>
      </c>
      <c r="B50" s="1">
        <f>'Parameter values '!$G$19*(A50)+'Parameter values '!$G$20*(A50)^2+('Parameter values '!$G$21)*(A50)^3</f>
        <v>6179.7880000000005</v>
      </c>
      <c r="C50" s="1">
        <f t="shared" si="8"/>
        <v>216.79600000000028</v>
      </c>
      <c r="D50" s="11">
        <f t="shared" si="3"/>
        <v>1033448902017.3577</v>
      </c>
      <c r="E50" s="1">
        <f t="shared" si="6"/>
        <v>77713.22792561413</v>
      </c>
      <c r="F50" s="1">
        <f t="shared" si="6"/>
        <v>27599.461094489965</v>
      </c>
      <c r="G50" s="1">
        <f t="shared" si="6"/>
        <v>11878.809982867557</v>
      </c>
      <c r="H50" s="1">
        <f t="shared" si="6"/>
        <v>4693.102430550028</v>
      </c>
      <c r="I50" s="1">
        <f t="shared" si="6"/>
        <v>858.8178807048278</v>
      </c>
      <c r="J50" s="1">
        <f t="shared" si="5"/>
        <v>-1356.661421858919</v>
      </c>
      <c r="K50" s="1">
        <f t="shared" si="5"/>
        <v>-2695.993022789727</v>
      </c>
      <c r="L50" s="1">
        <f t="shared" si="5"/>
        <v>-3527.897254429175</v>
      </c>
      <c r="M50" s="1">
        <f t="shared" si="5"/>
        <v>-4053.3437323894873</v>
      </c>
      <c r="N50" s="1">
        <f t="shared" si="5"/>
        <v>-4388.7423644745895</v>
      </c>
    </row>
    <row r="51" spans="1:14" ht="12.75">
      <c r="A51">
        <f t="shared" si="7"/>
        <v>44</v>
      </c>
      <c r="B51" s="1">
        <f>'Parameter values '!$G$19*(A51)+'Parameter values '!$G$20*(A51)^2+('Parameter values '!$G$21)*(A51)^3</f>
        <v>6398.656000000001</v>
      </c>
      <c r="C51" s="1">
        <f t="shared" si="8"/>
        <v>218.8680000000004</v>
      </c>
      <c r="D51" s="11">
        <f t="shared" si="3"/>
        <v>1049755609565.9476</v>
      </c>
      <c r="E51" s="1">
        <f t="shared" si="6"/>
        <v>78569.10576345706</v>
      </c>
      <c r="F51" s="1">
        <f t="shared" si="6"/>
        <v>27737.442491423713</v>
      </c>
      <c r="G51" s="1">
        <f t="shared" si="6"/>
        <v>11836.366583290657</v>
      </c>
      <c r="H51" s="1">
        <f t="shared" si="6"/>
        <v>4597.890676712669</v>
      </c>
      <c r="I51" s="1">
        <f t="shared" si="6"/>
        <v>755.6598506976982</v>
      </c>
      <c r="J51" s="1">
        <f t="shared" si="5"/>
        <v>-1450.5859285448953</v>
      </c>
      <c r="K51" s="1">
        <f t="shared" si="5"/>
        <v>-2774.9131595762</v>
      </c>
      <c r="L51" s="1">
        <f t="shared" si="5"/>
        <v>-3591.1223661888275</v>
      </c>
      <c r="M51" s="1">
        <f t="shared" si="5"/>
        <v>-4102.377608084613</v>
      </c>
      <c r="N51" s="1">
        <f t="shared" si="5"/>
        <v>-4425.870114686371</v>
      </c>
    </row>
    <row r="52" spans="1:14" ht="12.75">
      <c r="A52">
        <f t="shared" si="7"/>
        <v>45</v>
      </c>
      <c r="B52" s="1">
        <f>'Parameter values '!$G$19*(A52)+'Parameter values '!$G$20*(A52)^2+('Parameter values '!$G$21)*(A52)^3</f>
        <v>6619.5</v>
      </c>
      <c r="C52" s="1">
        <f t="shared" si="8"/>
        <v>220.84399999999914</v>
      </c>
      <c r="D52" s="11">
        <f t="shared" si="3"/>
        <v>1065688860814.1748</v>
      </c>
      <c r="E52" s="1">
        <f t="shared" si="6"/>
        <v>79383.19857357624</v>
      </c>
      <c r="F52" s="1">
        <f t="shared" si="6"/>
        <v>27855.50683842256</v>
      </c>
      <c r="G52" s="1">
        <f t="shared" si="6"/>
        <v>11782.939567388388</v>
      </c>
      <c r="H52" s="1">
        <f t="shared" si="6"/>
        <v>4496.900593153624</v>
      </c>
      <c r="I52" s="1">
        <f t="shared" si="6"/>
        <v>650.0344643824884</v>
      </c>
      <c r="J52" s="1">
        <f t="shared" si="5"/>
        <v>-1544.8899913489222</v>
      </c>
      <c r="K52" s="1">
        <f t="shared" si="5"/>
        <v>-2852.978987134718</v>
      </c>
      <c r="L52" s="1">
        <f t="shared" si="5"/>
        <v>-3652.8545376070842</v>
      </c>
      <c r="M52" s="1">
        <f t="shared" si="5"/>
        <v>-4149.677972867534</v>
      </c>
      <c r="N52" s="1">
        <f t="shared" si="5"/>
        <v>-4461.272237159603</v>
      </c>
    </row>
    <row r="53" spans="1:14" ht="12.75">
      <c r="A53">
        <f t="shared" si="7"/>
        <v>46</v>
      </c>
      <c r="B53" s="1">
        <f>'Parameter values '!$G$19*(A53)+'Parameter values '!$G$20*(A53)^2+('Parameter values '!$G$21)*(A53)^3</f>
        <v>6842.224</v>
      </c>
      <c r="C53" s="1">
        <f t="shared" si="8"/>
        <v>222.72400000000016</v>
      </c>
      <c r="D53" s="11">
        <f t="shared" si="3"/>
        <v>1081256318449.0278</v>
      </c>
      <c r="E53" s="1">
        <f t="shared" si="6"/>
        <v>80156.66384365657</v>
      </c>
      <c r="F53" s="1">
        <f t="shared" si="6"/>
        <v>27954.421714763095</v>
      </c>
      <c r="G53" s="1">
        <f t="shared" si="6"/>
        <v>11719.138387740792</v>
      </c>
      <c r="H53" s="1">
        <f t="shared" si="6"/>
        <v>4390.622619680472</v>
      </c>
      <c r="I53" s="1">
        <f t="shared" si="6"/>
        <v>542.3201222430309</v>
      </c>
      <c r="J53" s="1">
        <f t="shared" si="5"/>
        <v>-1639.3027159895446</v>
      </c>
      <c r="K53" s="1">
        <f t="shared" si="5"/>
        <v>-2930.017345317325</v>
      </c>
      <c r="L53" s="1">
        <f t="shared" si="5"/>
        <v>-3713.003031884442</v>
      </c>
      <c r="M53" s="1">
        <f t="shared" si="5"/>
        <v>-4195.218101152848</v>
      </c>
      <c r="N53" s="1">
        <f t="shared" si="5"/>
        <v>-4494.967379568996</v>
      </c>
    </row>
    <row r="54" spans="1:14" ht="12.75">
      <c r="A54">
        <f t="shared" si="7"/>
        <v>47</v>
      </c>
      <c r="B54" s="1">
        <f>'Parameter values '!$G$19*(A54)+'Parameter values '!$G$20*(A54)^2+('Parameter values '!$G$21)*(A54)^3</f>
        <v>7066.732000000002</v>
      </c>
      <c r="C54" s="1">
        <f t="shared" si="8"/>
        <v>224.50800000000163</v>
      </c>
      <c r="D54" s="11">
        <f t="shared" si="3"/>
        <v>1096464990572.801</v>
      </c>
      <c r="E54" s="1">
        <f t="shared" si="6"/>
        <v>80890.59124665697</v>
      </c>
      <c r="F54" s="1">
        <f t="shared" si="6"/>
        <v>28034.91656662961</v>
      </c>
      <c r="G54" s="1">
        <f t="shared" si="6"/>
        <v>11645.542094124834</v>
      </c>
      <c r="H54" s="1">
        <f t="shared" si="6"/>
        <v>4279.519380787434</v>
      </c>
      <c r="I54" s="1">
        <f t="shared" si="6"/>
        <v>432.8688202732134</v>
      </c>
      <c r="J54" s="1">
        <f t="shared" si="5"/>
        <v>-1733.5777544625582</v>
      </c>
      <c r="K54" s="1">
        <f t="shared" si="5"/>
        <v>-3005.8767214740337</v>
      </c>
      <c r="L54" s="1">
        <f t="shared" si="5"/>
        <v>-3771.4948821657877</v>
      </c>
      <c r="M54" s="1">
        <f t="shared" si="5"/>
        <v>-4238.984607821829</v>
      </c>
      <c r="N54" s="1">
        <f t="shared" si="5"/>
        <v>-4526.983079596248</v>
      </c>
    </row>
    <row r="55" spans="1:14" ht="12.75">
      <c r="A55">
        <f t="shared" si="7"/>
        <v>48</v>
      </c>
      <c r="B55" s="1">
        <f>'Parameter values '!$G$19*(A55)+'Parameter values '!$G$20*(A55)^2+('Parameter values '!$G$21)*(A55)^3</f>
        <v>7292.928000000002</v>
      </c>
      <c r="C55" s="1">
        <f t="shared" si="8"/>
        <v>226.1959999999999</v>
      </c>
      <c r="D55" s="11">
        <f t="shared" si="3"/>
        <v>1111321301279.3303</v>
      </c>
      <c r="E55" s="1">
        <f t="shared" si="6"/>
        <v>81586.00943348097</v>
      </c>
      <c r="F55" s="1">
        <f t="shared" si="6"/>
        <v>28097.68612119796</v>
      </c>
      <c r="G55" s="1">
        <f t="shared" si="6"/>
        <v>11562.701674119979</v>
      </c>
      <c r="H55" s="1">
        <f t="shared" si="6"/>
        <v>4164.027587796827</v>
      </c>
      <c r="I55" s="1">
        <f t="shared" si="6"/>
        <v>322.0079118856513</v>
      </c>
      <c r="J55" s="1">
        <f t="shared" si="5"/>
        <v>-1827.4915347110878</v>
      </c>
      <c r="K55" s="1">
        <f t="shared" si="5"/>
        <v>-3080.4254347741653</v>
      </c>
      <c r="L55" s="1">
        <f t="shared" si="5"/>
        <v>-3828.273078833025</v>
      </c>
      <c r="M55" s="1">
        <f t="shared" si="5"/>
        <v>-4280.975734043385</v>
      </c>
      <c r="N55" s="1">
        <f t="shared" si="5"/>
        <v>-4557.354251206481</v>
      </c>
    </row>
    <row r="56" spans="1:14" ht="12.75">
      <c r="A56">
        <f t="shared" si="7"/>
        <v>49</v>
      </c>
      <c r="B56" s="1">
        <f>'Parameter values '!$G$19*(A56)+'Parameter values '!$G$20*(A56)^2+('Parameter values '!$G$21)*(A56)^3</f>
        <v>7520.716</v>
      </c>
      <c r="C56" s="1">
        <f t="shared" si="8"/>
        <v>227.78799999999865</v>
      </c>
      <c r="D56" s="11">
        <f t="shared" si="3"/>
        <v>1125831150246.693</v>
      </c>
      <c r="E56" s="1">
        <f t="shared" si="6"/>
        <v>82243.8919942508</v>
      </c>
      <c r="F56" s="1">
        <f t="shared" si="6"/>
        <v>28143.393385970052</v>
      </c>
      <c r="G56" s="1">
        <f t="shared" si="6"/>
        <v>11471.14211947969</v>
      </c>
      <c r="H56" s="1">
        <f t="shared" si="6"/>
        <v>4044.5597376049777</v>
      </c>
      <c r="I56" s="1">
        <f t="shared" si="6"/>
        <v>210.041705552136</v>
      </c>
      <c r="J56" s="1">
        <f t="shared" si="5"/>
        <v>-1920.8416371452795</v>
      </c>
      <c r="K56" s="1">
        <f t="shared" si="5"/>
        <v>-3153.5499667011177</v>
      </c>
      <c r="L56" s="1">
        <f t="shared" si="5"/>
        <v>-3883.2949126706158</v>
      </c>
      <c r="M56" s="1">
        <f t="shared" si="5"/>
        <v>-4321.199800991083</v>
      </c>
      <c r="N56" s="1">
        <f t="shared" si="5"/>
        <v>-4586.121845722919</v>
      </c>
    </row>
    <row r="57" spans="1:14" ht="12.75">
      <c r="A57">
        <f t="shared" si="7"/>
        <v>50</v>
      </c>
      <c r="B57" s="1">
        <f>'Parameter values '!$G$19*(A57)+'Parameter values '!$G$20*(A57)^2+('Parameter values '!$G$21)*(A57)^3</f>
        <v>7750</v>
      </c>
      <c r="C57" s="1">
        <f t="shared" si="8"/>
        <v>229.28399999999965</v>
      </c>
      <c r="D57" s="11">
        <f t="shared" si="3"/>
        <v>1139999967710.094</v>
      </c>
      <c r="E57" s="1">
        <f t="shared" si="6"/>
        <v>82865.1627045975</v>
      </c>
      <c r="F57" s="1">
        <f t="shared" si="6"/>
        <v>28172.672291551607</v>
      </c>
      <c r="G57" s="1">
        <f t="shared" si="6"/>
        <v>11371.36425696549</v>
      </c>
      <c r="H57" s="1">
        <f t="shared" si="6"/>
        <v>3921.5056367309426</v>
      </c>
      <c r="I57" s="1">
        <f t="shared" si="6"/>
        <v>97.25292052956533</v>
      </c>
      <c r="J57" s="1">
        <f t="shared" si="5"/>
        <v>-2013.4452999984105</v>
      </c>
      <c r="K57" s="1">
        <f t="shared" si="5"/>
        <v>-3225.1534223054127</v>
      </c>
      <c r="L57" s="1">
        <f t="shared" si="5"/>
        <v>-3936.5304592648795</v>
      </c>
      <c r="M57" s="1">
        <f t="shared" si="5"/>
        <v>-4359.673815958324</v>
      </c>
      <c r="N57" s="1">
        <f t="shared" si="5"/>
        <v>-4613.331670340659</v>
      </c>
    </row>
    <row r="58" spans="1:14" ht="12.75">
      <c r="A58">
        <f t="shared" si="7"/>
        <v>51</v>
      </c>
      <c r="B58" s="1">
        <f>'Parameter values '!$G$19*(A58)+'Parameter values '!$G$20*(A58)^2+('Parameter values '!$G$21)*(A58)^3</f>
        <v>7980.684</v>
      </c>
      <c r="C58" s="1">
        <f t="shared" si="8"/>
        <v>230.6840000000002</v>
      </c>
      <c r="D58" s="11">
        <f t="shared" si="3"/>
        <v>1153832750589.0864</v>
      </c>
      <c r="E58" s="1">
        <f t="shared" si="6"/>
        <v>83450.70015511986</v>
      </c>
      <c r="F58" s="4">
        <f t="shared" si="6"/>
        <v>28186.13002693528</v>
      </c>
      <c r="G58" s="1">
        <f t="shared" si="6"/>
        <v>11263.846376252202</v>
      </c>
      <c r="H58" s="1">
        <f t="shared" si="6"/>
        <v>3795.233774804762</v>
      </c>
      <c r="I58" s="1">
        <f t="shared" si="6"/>
        <v>-16.095980590450495</v>
      </c>
      <c r="J58" s="1">
        <f t="shared" si="5"/>
        <v>-2105.138038429582</v>
      </c>
      <c r="K58" s="1">
        <f t="shared" si="5"/>
        <v>-3295.154109170137</v>
      </c>
      <c r="L58" s="1">
        <f t="shared" si="5"/>
        <v>-3987.961191956571</v>
      </c>
      <c r="M58" s="1">
        <f t="shared" si="5"/>
        <v>-4396.422217123041</v>
      </c>
      <c r="N58" s="1">
        <f t="shared" si="5"/>
        <v>-4639.033348495025</v>
      </c>
    </row>
    <row r="59" spans="1:14" ht="12.75">
      <c r="A59">
        <f t="shared" si="7"/>
        <v>52</v>
      </c>
      <c r="B59" s="1">
        <f>'Parameter values '!$G$19*(A59)+'Parameter values '!$G$20*(A59)^2+('Parameter values '!$G$21)*(A59)^3</f>
        <v>8212.671999999999</v>
      </c>
      <c r="C59" s="1">
        <f t="shared" si="8"/>
        <v>231.98799999999846</v>
      </c>
      <c r="D59" s="11">
        <f t="shared" si="3"/>
        <v>1167334118666.9329</v>
      </c>
      <c r="E59" s="1">
        <f t="shared" si="6"/>
        <v>84001.34184706371</v>
      </c>
      <c r="F59" s="1">
        <f t="shared" si="6"/>
        <v>28184.349108800558</v>
      </c>
      <c r="G59" s="1">
        <f t="shared" si="6"/>
        <v>11149.045682477985</v>
      </c>
      <c r="H59" s="1">
        <f t="shared" si="6"/>
        <v>3666.0925678614212</v>
      </c>
      <c r="I59" s="1">
        <f t="shared" si="6"/>
        <v>-129.76156675201187</v>
      </c>
      <c r="J59" s="1">
        <f t="shared" si="5"/>
        <v>-2195.772364680958</v>
      </c>
      <c r="K59" s="1">
        <f t="shared" si="5"/>
        <v>-3363.484222973675</v>
      </c>
      <c r="L59" s="1">
        <f t="shared" si="5"/>
        <v>-4037.578712265605</v>
      </c>
      <c r="M59" s="1">
        <f t="shared" si="5"/>
        <v>-4431.475744671737</v>
      </c>
      <c r="N59" s="1">
        <f t="shared" si="5"/>
        <v>-4663.279408029778</v>
      </c>
    </row>
    <row r="60" spans="1:14" ht="12.75">
      <c r="A60">
        <f t="shared" si="7"/>
        <v>53</v>
      </c>
      <c r="B60" s="1">
        <f>'Parameter values '!$G$19*(A60)+'Parameter values '!$G$20*(A60)^2+('Parameter values '!$G$21)*(A60)^3</f>
        <v>8445.867999999999</v>
      </c>
      <c r="C60" s="1">
        <f t="shared" si="8"/>
        <v>233.1959999999999</v>
      </c>
      <c r="D60" s="11">
        <f t="shared" si="3"/>
        <v>1180508340705.7222</v>
      </c>
      <c r="E60" s="1">
        <f t="shared" si="6"/>
        <v>84517.88782473715</v>
      </c>
      <c r="F60" s="1">
        <f t="shared" si="6"/>
        <v>28167.889220073437</v>
      </c>
      <c r="G60" s="1">
        <f t="shared" si="6"/>
        <v>11027.399596833164</v>
      </c>
      <c r="H60" s="1">
        <f t="shared" si="6"/>
        <v>3534.4114886780244</v>
      </c>
      <c r="I60" s="1">
        <f t="shared" si="6"/>
        <v>-243.51830743671354</v>
      </c>
      <c r="J60" s="1">
        <f t="shared" si="5"/>
        <v>-2285.216598569678</v>
      </c>
      <c r="K60" s="1">
        <f t="shared" si="5"/>
        <v>-3430.08863011297</v>
      </c>
      <c r="L60" s="1">
        <f t="shared" si="5"/>
        <v>-4085.383588020318</v>
      </c>
      <c r="M60" s="1">
        <f t="shared" si="5"/>
        <v>-4464.870427221498</v>
      </c>
      <c r="N60" s="1">
        <f t="shared" si="5"/>
        <v>-4686.124484444633</v>
      </c>
    </row>
    <row r="61" spans="1:14" ht="12.75">
      <c r="A61">
        <f t="shared" si="7"/>
        <v>54</v>
      </c>
      <c r="B61" s="1">
        <f>'Parameter values '!$G$19*(A61)+'Parameter values '!$G$20*(A61)^2+('Parameter values '!$G$21)*(A61)^3</f>
        <v>8680.176</v>
      </c>
      <c r="C61" s="1">
        <f t="shared" si="8"/>
        <v>234.3080000000009</v>
      </c>
      <c r="D61" s="11">
        <f t="shared" si="3"/>
        <v>1193359369262.9998</v>
      </c>
      <c r="E61" s="1">
        <f t="shared" si="6"/>
        <v>85001.1039047312</v>
      </c>
      <c r="F61" s="1">
        <f t="shared" si="6"/>
        <v>28137.28884776487</v>
      </c>
      <c r="G61" s="1">
        <f t="shared" si="6"/>
        <v>10899.326925098527</v>
      </c>
      <c r="H61" s="1">
        <f t="shared" si="6"/>
        <v>3400.502098786184</v>
      </c>
      <c r="I61" s="1">
        <f t="shared" si="6"/>
        <v>-357.15752455652046</v>
      </c>
      <c r="J61" s="1">
        <f t="shared" si="5"/>
        <v>-2373.353759220954</v>
      </c>
      <c r="K61" s="1">
        <f t="shared" si="5"/>
        <v>-3494.92373914475</v>
      </c>
      <c r="L61" s="1">
        <f t="shared" si="5"/>
        <v>-4131.384290509535</v>
      </c>
      <c r="M61" s="1">
        <f t="shared" si="5"/>
        <v>-4496.646673525442</v>
      </c>
      <c r="N61" s="1">
        <f t="shared" si="5"/>
        <v>-4707.624627677351</v>
      </c>
    </row>
    <row r="62" spans="1:14" ht="12.75">
      <c r="A62">
        <f t="shared" si="7"/>
        <v>55</v>
      </c>
      <c r="B62" s="1">
        <f>'Parameter values '!$G$19*(A62)+'Parameter values '!$G$20*(A62)^2+('Parameter values '!$G$21)*(A62)^3</f>
        <v>8915.5</v>
      </c>
      <c r="C62" s="1">
        <f t="shared" si="8"/>
        <v>235.32400000000052</v>
      </c>
      <c r="D62" s="11">
        <f t="shared" si="3"/>
        <v>1205890871871.8342</v>
      </c>
      <c r="E62" s="1">
        <f t="shared" si="6"/>
        <v>85451.72455327598</v>
      </c>
      <c r="F62" s="1">
        <f t="shared" si="6"/>
        <v>28093.06674573817</v>
      </c>
      <c r="G62" s="1">
        <f t="shared" si="6"/>
        <v>10765.22891113085</v>
      </c>
      <c r="H62" s="1">
        <f t="shared" si="6"/>
        <v>3264.6589946143754</v>
      </c>
      <c r="I62" s="1">
        <f t="shared" si="6"/>
        <v>-470.48641770337133</v>
      </c>
      <c r="J62" s="1">
        <f t="shared" si="5"/>
        <v>-2460.080530293296</v>
      </c>
      <c r="K62" s="1">
        <f t="shared" si="5"/>
        <v>-3557.9564538666937</v>
      </c>
      <c r="L62" s="1">
        <f t="shared" si="5"/>
        <v>-4175.596222879811</v>
      </c>
      <c r="M62" s="1">
        <f t="shared" si="5"/>
        <v>-4526.848460348787</v>
      </c>
      <c r="N62" s="1">
        <f t="shared" si="5"/>
        <v>-4727.836701922127</v>
      </c>
    </row>
    <row r="63" spans="1:14" ht="12.75">
      <c r="A63">
        <f t="shared" si="7"/>
        <v>56</v>
      </c>
      <c r="B63" s="1">
        <f>'Parameter values '!$G$19*(A63)+'Parameter values '!$G$20*(A63)^2+('Parameter values '!$G$21)*(A63)^3</f>
        <v>9151.744</v>
      </c>
      <c r="C63" s="1">
        <f t="shared" si="8"/>
        <v>236.2440000000006</v>
      </c>
      <c r="D63" s="11">
        <f t="shared" si="3"/>
        <v>1218106246950.7334</v>
      </c>
      <c r="E63" s="1">
        <f t="shared" si="6"/>
        <v>85870.45545573224</v>
      </c>
      <c r="F63" s="1">
        <f t="shared" si="6"/>
        <v>28035.723244388533</v>
      </c>
      <c r="G63" s="1">
        <f t="shared" si="6"/>
        <v>10625.490189848282</v>
      </c>
      <c r="H63" s="1">
        <f t="shared" si="6"/>
        <v>3127.1606783893444</v>
      </c>
      <c r="I63" s="1">
        <f t="shared" si="6"/>
        <v>-583.3271546452673</v>
      </c>
      <c r="J63" s="1">
        <f t="shared" si="5"/>
        <v>-2545.306292060742</v>
      </c>
      <c r="K63" s="1">
        <f t="shared" si="5"/>
        <v>-3619.163201739269</v>
      </c>
      <c r="L63" s="1">
        <f t="shared" si="5"/>
        <v>-4218.0408327589275</v>
      </c>
      <c r="M63" s="1">
        <f t="shared" si="5"/>
        <v>-4555.5226081883675</v>
      </c>
      <c r="N63" s="1">
        <f t="shared" si="5"/>
        <v>-4746.817868925128</v>
      </c>
    </row>
    <row r="64" spans="1:14" ht="12.75">
      <c r="A64">
        <f t="shared" si="7"/>
        <v>57</v>
      </c>
      <c r="B64" s="1">
        <f>'Parameter values '!$G$19*(A64)+'Parameter values '!$G$20*(A64)^2+('Parameter values '!$G$21)*(A64)^3</f>
        <v>9388.812</v>
      </c>
      <c r="C64" s="1">
        <f t="shared" si="8"/>
        <v>237.0679999999993</v>
      </c>
      <c r="D64" s="11">
        <f t="shared" si="3"/>
        <v>1230008661430.9126</v>
      </c>
      <c r="E64" s="1">
        <f t="shared" si="6"/>
        <v>86257.97581603979</v>
      </c>
      <c r="F64" s="1">
        <f t="shared" si="6"/>
        <v>27965.74142612998</v>
      </c>
      <c r="G64" s="1">
        <f t="shared" si="6"/>
        <v>10480.47965220971</v>
      </c>
      <c r="H64" s="1">
        <f t="shared" si="6"/>
        <v>2988.2703628903373</v>
      </c>
      <c r="I64" s="1">
        <f t="shared" si="6"/>
        <v>-695.516020150931</v>
      </c>
      <c r="J64" s="1">
        <f t="shared" si="5"/>
        <v>-2628.952214641752</v>
      </c>
      <c r="K64" s="1">
        <f t="shared" si="5"/>
        <v>-3678.529032077054</v>
      </c>
      <c r="L64" s="1">
        <f t="shared" si="5"/>
        <v>-4258.744802729142</v>
      </c>
      <c r="M64" s="1">
        <f t="shared" si="5"/>
        <v>-4582.718137200345</v>
      </c>
      <c r="N64" s="1">
        <f t="shared" si="5"/>
        <v>-4764.6251460469375</v>
      </c>
    </row>
    <row r="65" spans="1:14" ht="12.75">
      <c r="A65">
        <f t="shared" si="7"/>
        <v>58</v>
      </c>
      <c r="B65" s="1">
        <f>'Parameter values '!$G$19*(A65)+'Parameter values '!$G$20*(A65)^2+('Parameter values '!$G$21)*(A65)^3</f>
        <v>9626.608</v>
      </c>
      <c r="C65" s="1">
        <f t="shared" si="8"/>
        <v>237.79600000000028</v>
      </c>
      <c r="D65" s="11">
        <f t="shared" si="3"/>
        <v>1241601061550.29</v>
      </c>
      <c r="E65" s="1">
        <f t="shared" si="6"/>
        <v>86614.94041873001</v>
      </c>
      <c r="F65" s="1">
        <f t="shared" si="6"/>
        <v>27883.58818297596</v>
      </c>
      <c r="G65" s="1">
        <f t="shared" si="6"/>
        <v>10330.551232942833</v>
      </c>
      <c r="H65" s="1">
        <f t="shared" si="6"/>
        <v>2848.236717854625</v>
      </c>
      <c r="I65" s="1">
        <f t="shared" si="6"/>
        <v>-806.90261722553</v>
      </c>
      <c r="J65" s="1">
        <f t="shared" si="5"/>
        <v>-2710.9504074338606</v>
      </c>
      <c r="K65" s="1">
        <f t="shared" si="5"/>
        <v>-3736.0467790439952</v>
      </c>
      <c r="L65" s="1">
        <f t="shared" si="5"/>
        <v>-4297.739312822532</v>
      </c>
      <c r="M65" s="1">
        <f t="shared" si="5"/>
        <v>-4608.485696316643</v>
      </c>
      <c r="N65" s="1">
        <f t="shared" si="5"/>
        <v>-4781.315031153524</v>
      </c>
    </row>
    <row r="66" spans="1:14" ht="12.75">
      <c r="A66">
        <f t="shared" si="7"/>
        <v>59</v>
      </c>
      <c r="B66" s="1">
        <f>'Parameter values '!$G$19*(A66)+'Parameter values '!$G$20*(A66)^2+('Parameter values '!$G$21)*(A66)^3</f>
        <v>9865.036</v>
      </c>
      <c r="C66" s="1">
        <f t="shared" si="8"/>
        <v>238.42799999999988</v>
      </c>
      <c r="D66" s="11">
        <f t="shared" si="3"/>
        <v>1252886196159.49</v>
      </c>
      <c r="E66" s="1">
        <f t="shared" si="6"/>
        <v>86941.98148168622</v>
      </c>
      <c r="F66" s="1">
        <f t="shared" si="6"/>
        <v>27789.71517028918</v>
      </c>
      <c r="G66" s="1">
        <f t="shared" si="6"/>
        <v>10176.04463030223</v>
      </c>
      <c r="H66" s="1">
        <f t="shared" si="6"/>
        <v>2707.294564737072</v>
      </c>
      <c r="I66" s="1">
        <f t="shared" si="6"/>
        <v>-917.3491156812123</v>
      </c>
      <c r="J66" s="1">
        <f t="shared" si="6"/>
        <v>-2791.243120454487</v>
      </c>
      <c r="K66" s="1">
        <f t="shared" si="6"/>
        <v>-3791.7162849934048</v>
      </c>
      <c r="L66" s="1">
        <f t="shared" si="6"/>
        <v>-4335.059369684553</v>
      </c>
      <c r="M66" s="1">
        <f t="shared" si="6"/>
        <v>-4632.877059083826</v>
      </c>
      <c r="N66" s="1">
        <f t="shared" si="6"/>
        <v>-4796.943187102527</v>
      </c>
    </row>
    <row r="67" spans="1:14" ht="12.75">
      <c r="A67">
        <f t="shared" si="7"/>
        <v>60</v>
      </c>
      <c r="B67" s="1">
        <f>'Parameter values '!$G$19*(A67)+'Parameter values '!$G$20*(A67)^2+('Parameter values '!$G$21)*(A67)^3</f>
        <v>10104</v>
      </c>
      <c r="C67" s="1">
        <f t="shared" si="8"/>
        <v>238.96399999999994</v>
      </c>
      <c r="D67" s="11">
        <f t="shared" si="3"/>
        <v>1263866623917.8813</v>
      </c>
      <c r="E67" s="1">
        <f aca="true" t="shared" si="9" ref="E67:N92">($D$3*$B67*EXP(((-1)*(E$4))*$A67)-$H$3)/(1-EXP((-1)*E$4*$A67))</f>
        <v>87239.71032407913</v>
      </c>
      <c r="F67" s="1">
        <f t="shared" si="9"/>
        <v>27684.559668896847</v>
      </c>
      <c r="G67" s="1">
        <f t="shared" si="9"/>
        <v>10017.285965885932</v>
      </c>
      <c r="H67" s="1">
        <f t="shared" si="9"/>
        <v>2565.6655255971723</v>
      </c>
      <c r="I67" s="1">
        <f t="shared" si="9"/>
        <v>-1026.7295436750785</v>
      </c>
      <c r="J67" s="1">
        <f t="shared" si="9"/>
        <v>-2869.78199382393</v>
      </c>
      <c r="K67" s="1">
        <f t="shared" si="9"/>
        <v>-3845.543680118871</v>
      </c>
      <c r="L67" s="1">
        <f t="shared" si="9"/>
        <v>-4370.743197464974</v>
      </c>
      <c r="M67" s="1">
        <f t="shared" si="9"/>
        <v>-4655.944680259451</v>
      </c>
      <c r="N67" s="1">
        <f t="shared" si="9"/>
        <v>-4811.564179238161</v>
      </c>
    </row>
    <row r="68" spans="1:14" ht="12.75">
      <c r="A68">
        <f t="shared" si="7"/>
        <v>61</v>
      </c>
      <c r="B68" s="1">
        <f>'Parameter values '!$G$19*(A68)+'Parameter values '!$G$20*(A68)^2+('Parameter values '!$G$21)*(A68)^3</f>
        <v>10343.404</v>
      </c>
      <c r="C68" s="1">
        <f t="shared" si="8"/>
        <v>239.40400000000045</v>
      </c>
      <c r="D68" s="11">
        <f t="shared" si="3"/>
        <v>1274544742504.323</v>
      </c>
      <c r="E68" s="1">
        <f t="shared" si="9"/>
        <v>87508.71887070041</v>
      </c>
      <c r="F68" s="1">
        <f t="shared" si="9"/>
        <v>27568.545366165406</v>
      </c>
      <c r="G68" s="1">
        <f t="shared" si="9"/>
        <v>9854.588391471729</v>
      </c>
      <c r="H68" s="1">
        <f t="shared" si="9"/>
        <v>2423.5586310965123</v>
      </c>
      <c r="I68" s="1">
        <f t="shared" si="9"/>
        <v>-1134.9291184455724</v>
      </c>
      <c r="J68" s="1">
        <f t="shared" si="9"/>
        <v>-2946.527352074772</v>
      </c>
      <c r="K68" s="1">
        <f t="shared" si="9"/>
        <v>-3897.5407147418523</v>
      </c>
      <c r="L68" s="1">
        <f t="shared" si="9"/>
        <v>-4404.831685859377</v>
      </c>
      <c r="M68" s="1">
        <f t="shared" si="9"/>
        <v>-4677.74130765853</v>
      </c>
      <c r="N68" s="1">
        <f t="shared" si="9"/>
        <v>-4825.231259902286</v>
      </c>
    </row>
    <row r="69" spans="1:14" ht="12.75">
      <c r="A69">
        <f t="shared" si="7"/>
        <v>62</v>
      </c>
      <c r="B69" s="1">
        <f>'Parameter values '!$G$19*(A69)+'Parameter values '!$G$20*(A69)^2+('Parameter values '!$G$21)*(A69)^3</f>
        <v>10583.152</v>
      </c>
      <c r="C69" s="1">
        <f t="shared" si="8"/>
        <v>239.7479999999996</v>
      </c>
      <c r="D69" s="11">
        <f t="shared" si="3"/>
        <v>1284922794986.3394</v>
      </c>
      <c r="E69" s="1">
        <f t="shared" si="9"/>
        <v>87749.58101117823</v>
      </c>
      <c r="F69" s="1">
        <f t="shared" si="9"/>
        <v>27442.083065259336</v>
      </c>
      <c r="G69" s="1">
        <f t="shared" si="9"/>
        <v>9688.25264892207</v>
      </c>
      <c r="H69" s="1">
        <f t="shared" si="9"/>
        <v>2281.170891916078</v>
      </c>
      <c r="I69" s="1">
        <f t="shared" si="9"/>
        <v>-1241.8436129841832</v>
      </c>
      <c r="J69" s="1">
        <f t="shared" si="9"/>
        <v>-3021.447540347736</v>
      </c>
      <c r="K69" s="1">
        <f t="shared" si="9"/>
        <v>-3947.7241408676664</v>
      </c>
      <c r="L69" s="1">
        <f t="shared" si="9"/>
        <v>-4437.367891048296</v>
      </c>
      <c r="M69" s="1">
        <f t="shared" si="9"/>
        <v>-4698.31964416314</v>
      </c>
      <c r="N69" s="1">
        <f t="shared" si="9"/>
        <v>-4837.996194516438</v>
      </c>
    </row>
    <row r="70" spans="1:14" ht="12.75">
      <c r="A70">
        <f t="shared" si="7"/>
        <v>63</v>
      </c>
      <c r="B70" s="1">
        <f>'Parameter values '!$G$19*(A70)+'Parameter values '!$G$20*(A70)^2+('Parameter values '!$G$21)*(A70)^3</f>
        <v>10823.148</v>
      </c>
      <c r="C70" s="1">
        <f t="shared" si="8"/>
        <v>239.99599999999919</v>
      </c>
      <c r="D70" s="11">
        <f t="shared" si="3"/>
        <v>1295002875239.1821</v>
      </c>
      <c r="E70" s="1">
        <f t="shared" si="9"/>
        <v>87962.85383021334</v>
      </c>
      <c r="F70" s="1">
        <f t="shared" si="9"/>
        <v>27305.57133063473</v>
      </c>
      <c r="G70" s="1">
        <f t="shared" si="9"/>
        <v>9518.567588424543</v>
      </c>
      <c r="H70" s="1">
        <f t="shared" si="9"/>
        <v>2138.687837327268</v>
      </c>
      <c r="I70" s="1">
        <f t="shared" si="9"/>
        <v>-1347.378755807815</v>
      </c>
      <c r="J70" s="1">
        <f t="shared" si="9"/>
        <v>-3094.518299849879</v>
      </c>
      <c r="K70" s="1">
        <f t="shared" si="9"/>
        <v>-3996.1151399039077</v>
      </c>
      <c r="L70" s="1">
        <f t="shared" si="9"/>
        <v>-4468.396585572522</v>
      </c>
      <c r="M70" s="1">
        <f t="shared" si="9"/>
        <v>-4717.73205519647</v>
      </c>
      <c r="N70" s="1">
        <f t="shared" si="9"/>
        <v>-4849.90912429397</v>
      </c>
    </row>
    <row r="71" spans="1:14" ht="12.75">
      <c r="A71">
        <f t="shared" si="7"/>
        <v>64</v>
      </c>
      <c r="B71" s="1">
        <f>'Parameter values '!$G$19*(A71)+'Parameter values '!$G$20*(A71)^2+('Parameter values '!$G$21)*(A71)^3</f>
        <v>11063.296</v>
      </c>
      <c r="C71" s="1">
        <f t="shared" si="8"/>
        <v>240.14800000000105</v>
      </c>
      <c r="D71" s="11">
        <f t="shared" si="3"/>
        <v>1304786952922.419</v>
      </c>
      <c r="E71" s="1">
        <f t="shared" si="9"/>
        <v>88149.07872295407</v>
      </c>
      <c r="F71" s="1">
        <f t="shared" si="9"/>
        <v>27159.39707680944</v>
      </c>
      <c r="G71" s="1">
        <f t="shared" si="9"/>
        <v>9345.810649663472</v>
      </c>
      <c r="H71" s="1">
        <f t="shared" si="9"/>
        <v>1996.2840241577942</v>
      </c>
      <c r="I71" s="1">
        <f t="shared" si="9"/>
        <v>-1451.4496613603574</v>
      </c>
      <c r="J71" s="1">
        <f t="shared" si="9"/>
        <v>-3165.722180217071</v>
      </c>
      <c r="K71" s="1">
        <f t="shared" si="9"/>
        <v>-4042.73879366194</v>
      </c>
      <c r="L71" s="1">
        <f t="shared" si="9"/>
        <v>-4497.96385344729</v>
      </c>
      <c r="M71" s="1">
        <f t="shared" si="9"/>
        <v>-4736.030317322507</v>
      </c>
      <c r="N71" s="1">
        <f t="shared" si="9"/>
        <v>-4861.018461106476</v>
      </c>
    </row>
    <row r="72" spans="1:14" ht="12.75">
      <c r="A72">
        <f aca="true" t="shared" si="10" ref="A72:A87">A71+1</f>
        <v>65</v>
      </c>
      <c r="B72" s="1">
        <f>'Parameter values '!$G$19*(A72)+'Parameter values '!$G$20*(A72)^2+('Parameter values '!$G$21)*(A72)^3</f>
        <v>11303.5</v>
      </c>
      <c r="C72" s="1">
        <f aca="true" t="shared" si="11" ref="C72:C135">B72-B71</f>
        <v>240.20399999999972</v>
      </c>
      <c r="D72" s="11">
        <f t="shared" si="3"/>
        <v>1314276874308.8774</v>
      </c>
      <c r="E72" s="1">
        <f t="shared" si="9"/>
        <v>88308.78240789344</v>
      </c>
      <c r="F72" s="1">
        <f t="shared" si="9"/>
        <v>27003.936106582543</v>
      </c>
      <c r="G72" s="1">
        <f t="shared" si="9"/>
        <v>9170.24830993972</v>
      </c>
      <c r="H72" s="1">
        <f t="shared" si="9"/>
        <v>1854.1235189711217</v>
      </c>
      <c r="I72" s="1">
        <f t="shared" si="9"/>
        <v>-1553.9802888804938</v>
      </c>
      <c r="J72" s="1">
        <f t="shared" si="9"/>
        <v>-3235.0479866474457</v>
      </c>
      <c r="K72" s="1">
        <f t="shared" si="9"/>
        <v>-4087.623595959738</v>
      </c>
      <c r="L72" s="1">
        <f t="shared" si="9"/>
        <v>-4526.1167270601545</v>
      </c>
      <c r="M72" s="1">
        <f t="shared" si="9"/>
        <v>-4753.265403967453</v>
      </c>
      <c r="N72" s="1">
        <f t="shared" si="9"/>
        <v>-4871.3708104573925</v>
      </c>
    </row>
    <row r="73" spans="1:14" ht="12.75">
      <c r="A73">
        <f t="shared" si="10"/>
        <v>66</v>
      </c>
      <c r="B73" s="1">
        <f>'Parameter values '!$G$19*(A73)+'Parameter values '!$G$20*(A73)^2+('Parameter values '!$G$21)*(A73)^3</f>
        <v>11543.664</v>
      </c>
      <c r="C73" s="1">
        <f t="shared" si="11"/>
        <v>240.16400000000067</v>
      </c>
      <c r="D73" s="11">
        <f aca="true" t="shared" si="12" ref="D73:D136">($D$3*B73*EXP(((-1)*($D$4))*A73)-$H$3)/(1-EXP((-1)*$D$4*A73))</f>
        <v>1323474376002.3984</v>
      </c>
      <c r="E73" s="1">
        <f t="shared" si="9"/>
        <v>88442.47784816897</v>
      </c>
      <c r="F73" s="1">
        <f t="shared" si="9"/>
        <v>26839.553604125118</v>
      </c>
      <c r="G73" s="1">
        <f t="shared" si="9"/>
        <v>8992.136502756746</v>
      </c>
      <c r="H73" s="1">
        <f t="shared" si="9"/>
        <v>1712.3603559149105</v>
      </c>
      <c r="I73" s="1">
        <f t="shared" si="9"/>
        <v>-1654.9029278347914</v>
      </c>
      <c r="J73" s="1">
        <f t="shared" si="9"/>
        <v>-3302.4902598630006</v>
      </c>
      <c r="K73" s="1">
        <f t="shared" si="9"/>
        <v>-4130.801002318237</v>
      </c>
      <c r="L73" s="1">
        <f t="shared" si="9"/>
        <v>-4552.902862620392</v>
      </c>
      <c r="M73" s="1">
        <f t="shared" si="9"/>
        <v>-4769.487304571093</v>
      </c>
      <c r="N73" s="1">
        <f t="shared" si="9"/>
        <v>-4881.010918910671</v>
      </c>
    </row>
    <row r="74" spans="1:14" ht="12.75">
      <c r="A74">
        <f t="shared" si="10"/>
        <v>67</v>
      </c>
      <c r="B74" s="1">
        <f>'Parameter values '!$G$19*(A74)+'Parameter values '!$G$20*(A74)^2+('Parameter values '!$G$21)*(A74)^3</f>
        <v>11783.692000000001</v>
      </c>
      <c r="C74" s="1">
        <f t="shared" si="11"/>
        <v>240.02800000000025</v>
      </c>
      <c r="D74" s="11">
        <f t="shared" si="12"/>
        <v>1332381084364.5994</v>
      </c>
      <c r="E74" s="1">
        <f t="shared" si="9"/>
        <v>88550.66509084703</v>
      </c>
      <c r="F74" s="1">
        <f t="shared" si="9"/>
        <v>26666.60458771437</v>
      </c>
      <c r="G74" s="1">
        <f t="shared" si="9"/>
        <v>8811.72100995885</v>
      </c>
      <c r="H74" s="1">
        <f t="shared" si="9"/>
        <v>1571.1389723814336</v>
      </c>
      <c r="I74" s="1">
        <f t="shared" si="9"/>
        <v>-1754.1577082381978</v>
      </c>
      <c r="J74" s="1">
        <f t="shared" si="9"/>
        <v>-3368.048787118469</v>
      </c>
      <c r="K74" s="1">
        <f t="shared" si="9"/>
        <v>-4172.305015397777</v>
      </c>
      <c r="L74" s="1">
        <f t="shared" si="9"/>
        <v>-4578.370251134896</v>
      </c>
      <c r="M74" s="1">
        <f t="shared" si="9"/>
        <v>-4784.744873767824</v>
      </c>
      <c r="N74" s="1">
        <f t="shared" si="9"/>
        <v>-4889.981642685931</v>
      </c>
    </row>
    <row r="75" spans="1:14" ht="12.75">
      <c r="A75">
        <f t="shared" si="10"/>
        <v>68</v>
      </c>
      <c r="B75" s="1">
        <f>'Parameter values '!$G$19*(A75)+'Parameter values '!$G$20*(A75)^2+('Parameter values '!$G$21)*(A75)^3</f>
        <v>12023.488000000001</v>
      </c>
      <c r="C75" s="1">
        <f t="shared" si="11"/>
        <v>239.79600000000028</v>
      </c>
      <c r="D75" s="11">
        <f t="shared" si="12"/>
        <v>1340998538731.1133</v>
      </c>
      <c r="E75" s="1">
        <f t="shared" si="9"/>
        <v>88633.83203264607</v>
      </c>
      <c r="F75" s="1">
        <f t="shared" si="9"/>
        <v>26485.43432631962</v>
      </c>
      <c r="G75" s="1">
        <f t="shared" si="9"/>
        <v>8629.237830133376</v>
      </c>
      <c r="H75" s="1">
        <f t="shared" si="9"/>
        <v>1430.594624353437</v>
      </c>
      <c r="I75" s="1">
        <f t="shared" si="9"/>
        <v>-1851.6921343739461</v>
      </c>
      <c r="J75" s="1">
        <f t="shared" si="9"/>
        <v>-3431.7281426149716</v>
      </c>
      <c r="K75" s="1">
        <f t="shared" si="9"/>
        <v>-4212.1718039598345</v>
      </c>
      <c r="L75" s="1">
        <f t="shared" si="9"/>
        <v>-4602.566962078958</v>
      </c>
      <c r="M75" s="1">
        <f t="shared" si="9"/>
        <v>-4799.085707469376</v>
      </c>
      <c r="N75" s="1">
        <f t="shared" si="9"/>
        <v>-4898.32393446582</v>
      </c>
    </row>
    <row r="76" spans="1:14" ht="12.75">
      <c r="A76">
        <f t="shared" si="10"/>
        <v>69</v>
      </c>
      <c r="B76" s="1">
        <f>'Parameter values '!$G$19*(A76)+'Parameter values '!$G$20*(A76)^2+('Parameter values '!$G$21)*(A76)^3</f>
        <v>12262.955999999998</v>
      </c>
      <c r="C76" s="1">
        <f t="shared" si="11"/>
        <v>239.46799999999712</v>
      </c>
      <c r="D76" s="11">
        <f t="shared" si="12"/>
        <v>1349328180626.3984</v>
      </c>
      <c r="E76" s="1">
        <f t="shared" si="9"/>
        <v>88692.45511957291</v>
      </c>
      <c r="F76" s="1">
        <f t="shared" si="9"/>
        <v>26296.378723758095</v>
      </c>
      <c r="G76" s="1">
        <f t="shared" si="9"/>
        <v>8444.913525663233</v>
      </c>
      <c r="H76" s="1">
        <f t="shared" si="9"/>
        <v>1290.8537830763635</v>
      </c>
      <c r="I76" s="1">
        <f t="shared" si="9"/>
        <v>-1947.460640586693</v>
      </c>
      <c r="J76" s="1">
        <f t="shared" si="9"/>
        <v>-3493.537255794611</v>
      </c>
      <c r="K76" s="1">
        <f t="shared" si="9"/>
        <v>-4250.439353264689</v>
      </c>
      <c r="L76" s="1">
        <f t="shared" si="9"/>
        <v>-4625.540917111504</v>
      </c>
      <c r="M76" s="1">
        <f t="shared" si="9"/>
        <v>-4812.556042975943</v>
      </c>
      <c r="N76" s="1">
        <f t="shared" si="9"/>
        <v>-4906.076845768053</v>
      </c>
    </row>
    <row r="77" spans="1:14" ht="12.75">
      <c r="A77">
        <f t="shared" si="10"/>
        <v>70</v>
      </c>
      <c r="B77" s="1">
        <f>'Parameter values '!$G$19*(A77)+'Parameter values '!$G$20*(A77)^2+('Parameter values '!$G$21)*(A77)^3</f>
        <v>12502</v>
      </c>
      <c r="C77" s="1">
        <f t="shared" si="11"/>
        <v>239.0440000000017</v>
      </c>
      <c r="D77" s="11">
        <f t="shared" si="12"/>
        <v>1357371375555.859</v>
      </c>
      <c r="E77" s="1">
        <f t="shared" si="9"/>
        <v>88726.99998709215</v>
      </c>
      <c r="F77" s="1">
        <f t="shared" si="9"/>
        <v>26099.764673711314</v>
      </c>
      <c r="G77" s="1">
        <f t="shared" si="9"/>
        <v>8258.965550532921</v>
      </c>
      <c r="H77" s="1">
        <f t="shared" si="9"/>
        <v>1152.0345144967587</v>
      </c>
      <c r="I77" s="1">
        <f t="shared" si="9"/>
        <v>-2041.4241679608956</v>
      </c>
      <c r="J77" s="1">
        <f t="shared" si="9"/>
        <v>-3553.489006094718</v>
      </c>
      <c r="K77" s="1">
        <f t="shared" si="9"/>
        <v>-4287.147144930433</v>
      </c>
      <c r="L77" s="1">
        <f t="shared" si="9"/>
        <v>-4647.339691355076</v>
      </c>
      <c r="M77" s="1">
        <f t="shared" si="9"/>
        <v>-4825.200680480366</v>
      </c>
      <c r="N77" s="1">
        <f t="shared" si="9"/>
        <v>-4913.277542515883</v>
      </c>
    </row>
    <row r="78" spans="1:14" ht="12.75">
      <c r="A78">
        <f t="shared" si="10"/>
        <v>71</v>
      </c>
      <c r="B78" s="1">
        <f>'Parameter values '!$G$19*(A78)+'Parameter values '!$G$20*(A78)^2+('Parameter values '!$G$21)*(A78)^3</f>
        <v>12740.523999999998</v>
      </c>
      <c r="C78" s="1">
        <f t="shared" si="11"/>
        <v>238.5239999999976</v>
      </c>
      <c r="D78" s="11">
        <f t="shared" si="12"/>
        <v>1365129412146.2664</v>
      </c>
      <c r="E78" s="4">
        <f t="shared" si="9"/>
        <v>88737.9220467016</v>
      </c>
      <c r="F78" s="1">
        <f t="shared" si="9"/>
        <v>25895.910388519533</v>
      </c>
      <c r="G78" s="1">
        <f t="shared" si="9"/>
        <v>8071.602560744471</v>
      </c>
      <c r="H78" s="1">
        <f t="shared" si="9"/>
        <v>1014.2468427326968</v>
      </c>
      <c r="I78" s="1">
        <f t="shared" si="9"/>
        <v>-2133.5497608142664</v>
      </c>
      <c r="J78" s="1">
        <f t="shared" si="9"/>
        <v>-3611.5998428293224</v>
      </c>
      <c r="K78" s="1">
        <f t="shared" si="9"/>
        <v>-4322.3358643844285</v>
      </c>
      <c r="L78" s="1">
        <f t="shared" si="9"/>
        <v>-4668.01033992184</v>
      </c>
      <c r="M78" s="1">
        <f t="shared" si="9"/>
        <v>-4837.062923552374</v>
      </c>
      <c r="N78" s="1">
        <f t="shared" si="9"/>
        <v>-4919.961331697963</v>
      </c>
    </row>
    <row r="79" spans="1:14" ht="12.75">
      <c r="A79">
        <f t="shared" si="10"/>
        <v>72</v>
      </c>
      <c r="B79" s="1">
        <f>'Parameter values '!$G$19*(A79)+'Parameter values '!$G$20*(A79)^2+('Parameter values '!$G$21)*(A79)^3</f>
        <v>12978.432</v>
      </c>
      <c r="C79" s="1">
        <f t="shared" si="11"/>
        <v>237.90800000000309</v>
      </c>
      <c r="D79" s="11">
        <f t="shared" si="12"/>
        <v>1372603501130.5925</v>
      </c>
      <c r="E79" s="1">
        <f t="shared" si="9"/>
        <v>88725.66702413633</v>
      </c>
      <c r="F79" s="1">
        <f t="shared" si="9"/>
        <v>25685.12570434583</v>
      </c>
      <c r="G79" s="1">
        <f t="shared" si="9"/>
        <v>7883.024708983693</v>
      </c>
      <c r="H79" s="1">
        <f t="shared" si="9"/>
        <v>877.5930986913677</v>
      </c>
      <c r="I79" s="1">
        <f t="shared" si="9"/>
        <v>-2223.81018203696</v>
      </c>
      <c r="J79" s="1">
        <f t="shared" si="9"/>
        <v>-3667.889428943302</v>
      </c>
      <c r="K79" s="1">
        <f t="shared" si="9"/>
        <v>-4356.047134136741</v>
      </c>
      <c r="L79" s="1">
        <f t="shared" si="9"/>
        <v>-4687.599247519137</v>
      </c>
      <c r="M79" s="1">
        <f t="shared" si="9"/>
        <v>-4848.184536397371</v>
      </c>
      <c r="N79" s="1">
        <f t="shared" si="9"/>
        <v>-4926.161697243477</v>
      </c>
    </row>
    <row r="80" spans="1:14" ht="12.75">
      <c r="A80">
        <f t="shared" si="10"/>
        <v>73</v>
      </c>
      <c r="B80" s="1">
        <f>'Parameter values '!$G$19*(A80)+'Parameter values '!$G$20*(A80)^2+('Parameter values '!$G$21)*(A80)^3</f>
        <v>13215.628</v>
      </c>
      <c r="C80" s="1">
        <f t="shared" si="11"/>
        <v>237.1959999999999</v>
      </c>
      <c r="D80" s="11">
        <f t="shared" si="12"/>
        <v>1379794793105.6384</v>
      </c>
      <c r="E80" s="1">
        <f t="shared" si="9"/>
        <v>88690.6714538485</v>
      </c>
      <c r="F80" s="1">
        <f t="shared" si="9"/>
        <v>25467.71236501428</v>
      </c>
      <c r="G80" s="1">
        <f t="shared" si="9"/>
        <v>7693.42392498855</v>
      </c>
      <c r="H80" s="1">
        <f t="shared" si="9"/>
        <v>742.1682548182539</v>
      </c>
      <c r="I80" s="1">
        <f t="shared" si="9"/>
        <v>-2312.183546393432</v>
      </c>
      <c r="J80" s="1">
        <f t="shared" si="9"/>
        <v>-3722.38030745318</v>
      </c>
      <c r="K80" s="1">
        <f t="shared" si="9"/>
        <v>-4388.323271196952</v>
      </c>
      <c r="L80" s="1">
        <f t="shared" si="9"/>
        <v>-4706.151999112312</v>
      </c>
      <c r="M80" s="1">
        <f t="shared" si="9"/>
        <v>-4858.605715877822</v>
      </c>
      <c r="N80" s="1">
        <f t="shared" si="9"/>
        <v>-4931.910343452482</v>
      </c>
    </row>
    <row r="81" spans="1:14" ht="12.75">
      <c r="A81">
        <f t="shared" si="10"/>
        <v>74</v>
      </c>
      <c r="B81" s="1">
        <f>'Parameter values '!$G$19*(A81)+'Parameter values '!$G$20*(A81)^2+('Parameter values '!$G$21)*(A81)^3</f>
        <v>13452.016000000003</v>
      </c>
      <c r="C81" s="1">
        <f t="shared" si="11"/>
        <v>236.38800000000265</v>
      </c>
      <c r="D81" s="11">
        <f t="shared" si="12"/>
        <v>1386704376517.834</v>
      </c>
      <c r="E81" s="1">
        <f t="shared" si="9"/>
        <v>88633.36313391065</v>
      </c>
      <c r="F81" s="1">
        <f t="shared" si="9"/>
        <v>25243.96428657625</v>
      </c>
      <c r="G81" s="1">
        <f t="shared" si="9"/>
        <v>7502.984182905765</v>
      </c>
      <c r="H81" s="1">
        <f t="shared" si="9"/>
        <v>608.0602468489559</v>
      </c>
      <c r="I81" s="1">
        <f t="shared" si="9"/>
        <v>-2398.652970977693</v>
      </c>
      <c r="J81" s="1">
        <f t="shared" si="9"/>
        <v>-3775.0975894494923</v>
      </c>
      <c r="K81" s="1">
        <f t="shared" si="9"/>
        <v>-4419.207067042566</v>
      </c>
      <c r="L81" s="1">
        <f t="shared" si="9"/>
        <v>-4723.713269759151</v>
      </c>
      <c r="M81" s="1">
        <f t="shared" si="9"/>
        <v>-4868.365076465416</v>
      </c>
      <c r="N81" s="1">
        <f t="shared" si="9"/>
        <v>-4937.237244515989</v>
      </c>
    </row>
    <row r="82" spans="1:14" ht="12.75">
      <c r="A82">
        <f t="shared" si="10"/>
        <v>75</v>
      </c>
      <c r="B82" s="1">
        <f>'Parameter values '!$G$19*(A82)+'Parameter values '!$G$20*(A82)^2+('Parameter values '!$G$21)*(A82)^3</f>
        <v>13687.5</v>
      </c>
      <c r="C82" s="1">
        <f t="shared" si="11"/>
        <v>235.48399999999674</v>
      </c>
      <c r="D82" s="11">
        <f t="shared" si="12"/>
        <v>1393333275614.779</v>
      </c>
      <c r="E82" s="1">
        <f t="shared" si="9"/>
        <v>88554.16154504489</v>
      </c>
      <c r="F82" s="1">
        <f t="shared" si="9"/>
        <v>25014.16780443673</v>
      </c>
      <c r="G82" s="1">
        <f t="shared" si="9"/>
        <v>7311.881756776422</v>
      </c>
      <c r="H82" s="1">
        <f t="shared" si="9"/>
        <v>475.35028333624734</v>
      </c>
      <c r="I82" s="1">
        <f t="shared" si="9"/>
        <v>-2483.2062420762063</v>
      </c>
      <c r="J82" s="1">
        <f t="shared" si="9"/>
        <v>-3826.06866259026</v>
      </c>
      <c r="K82" s="1">
        <f t="shared" si="9"/>
        <v>-4448.741588629174</v>
      </c>
      <c r="L82" s="1">
        <f t="shared" si="9"/>
        <v>-4740.326731859741</v>
      </c>
      <c r="M82" s="1">
        <f t="shared" si="9"/>
        <v>-4877.4996464598225</v>
      </c>
      <c r="N82" s="1">
        <f t="shared" si="9"/>
        <v>-4942.170698836941</v>
      </c>
    </row>
    <row r="83" spans="1:14" ht="12.75">
      <c r="A83">
        <f t="shared" si="10"/>
        <v>76</v>
      </c>
      <c r="B83" s="1">
        <f>'Parameter values '!$G$19*(A83)+'Parameter values '!$G$20*(A83)^2+('Parameter values '!$G$21)*(A83)^3</f>
        <v>13921.984000000002</v>
      </c>
      <c r="C83" s="1">
        <f t="shared" si="11"/>
        <v>234.4840000000022</v>
      </c>
      <c r="D83" s="11">
        <f t="shared" si="12"/>
        <v>1399682468838.4324</v>
      </c>
      <c r="E83" s="1">
        <f t="shared" si="9"/>
        <v>88453.47823709309</v>
      </c>
      <c r="F83" s="1">
        <f t="shared" si="9"/>
        <v>24778.60190467827</v>
      </c>
      <c r="G83" s="1">
        <f t="shared" si="9"/>
        <v>7120.2854651636835</v>
      </c>
      <c r="H83" s="1">
        <f t="shared" si="9"/>
        <v>344.1131436394792</v>
      </c>
      <c r="I83" s="1">
        <f t="shared" si="9"/>
        <v>-2565.8354977470485</v>
      </c>
      <c r="J83" s="1">
        <f t="shared" si="9"/>
        <v>-3875.322919064506</v>
      </c>
      <c r="K83" s="1">
        <f t="shared" si="9"/>
        <v>-4476.969999010649</v>
      </c>
      <c r="L83" s="1">
        <f t="shared" si="9"/>
        <v>-4756.034978188323</v>
      </c>
      <c r="M83" s="1">
        <f t="shared" si="9"/>
        <v>-4886.0448739653975</v>
      </c>
      <c r="N83" s="1">
        <f t="shared" si="9"/>
        <v>-4946.737387023092</v>
      </c>
    </row>
    <row r="84" spans="1:14" ht="12.75">
      <c r="A84">
        <f t="shared" si="10"/>
        <v>77</v>
      </c>
      <c r="B84" s="1">
        <f>'Parameter values '!$G$19*(A84)+'Parameter values '!$G$20*(A84)^2+('Parameter values '!$G$21)*(A84)^3</f>
        <v>14155.372000000001</v>
      </c>
      <c r="C84" s="1">
        <f t="shared" si="11"/>
        <v>233.387999999999</v>
      </c>
      <c r="D84" s="11">
        <f t="shared" si="12"/>
        <v>1405752875767.5447</v>
      </c>
      <c r="E84" s="1">
        <f t="shared" si="9"/>
        <v>88331.71718589621</v>
      </c>
      <c r="F84" s="1">
        <f t="shared" si="9"/>
        <v>24537.53844104738</v>
      </c>
      <c r="G84" s="1">
        <f t="shared" si="9"/>
        <v>6928.356905822801</v>
      </c>
      <c r="H84" s="1">
        <f t="shared" si="9"/>
        <v>214.41746498902134</v>
      </c>
      <c r="I84" s="1">
        <f t="shared" si="9"/>
        <v>-2646.5369254709844</v>
      </c>
      <c r="J84" s="1">
        <f t="shared" si="9"/>
        <v>-3922.8915020499394</v>
      </c>
      <c r="K84" s="1">
        <f t="shared" si="9"/>
        <v>-4503.935396212104</v>
      </c>
      <c r="L84" s="1">
        <f t="shared" si="9"/>
        <v>-4770.879459189968</v>
      </c>
      <c r="M84" s="1">
        <f t="shared" si="9"/>
        <v>-4894.034641261432</v>
      </c>
      <c r="N84" s="1">
        <f t="shared" si="9"/>
        <v>-4950.96243256712</v>
      </c>
    </row>
    <row r="85" spans="1:14" ht="12.75">
      <c r="A85">
        <f t="shared" si="10"/>
        <v>78</v>
      </c>
      <c r="B85" s="1">
        <f>'Parameter values '!$G$19*(A85)+'Parameter values '!$G$20*(A85)^2+('Parameter values '!$G$21)*(A85)^3</f>
        <v>14387.568000000001</v>
      </c>
      <c r="C85" s="1">
        <f t="shared" si="11"/>
        <v>232.1959999999999</v>
      </c>
      <c r="D85" s="11">
        <f t="shared" si="12"/>
        <v>1411545376791.256</v>
      </c>
      <c r="E85" s="1">
        <f t="shared" si="9"/>
        <v>88189.27512324888</v>
      </c>
      <c r="F85" s="1">
        <f t="shared" si="9"/>
        <v>24291.2423389163</v>
      </c>
      <c r="G85" s="1">
        <f t="shared" si="9"/>
        <v>6736.25068121493</v>
      </c>
      <c r="H85" s="1">
        <f t="shared" si="9"/>
        <v>86.32601917393383</v>
      </c>
      <c r="I85" s="1">
        <f t="shared" si="9"/>
        <v>-2725.3104742705978</v>
      </c>
      <c r="J85" s="1">
        <f t="shared" si="9"/>
        <v>-3968.807069730403</v>
      </c>
      <c r="K85" s="1">
        <f t="shared" si="9"/>
        <v>-4529.680669069553</v>
      </c>
      <c r="L85" s="1">
        <f t="shared" si="9"/>
        <v>-4784.900433134934</v>
      </c>
      <c r="M85" s="1">
        <f t="shared" si="9"/>
        <v>-4901.501286334982</v>
      </c>
      <c r="N85" s="1">
        <f t="shared" si="9"/>
        <v>-4954.869464359425</v>
      </c>
    </row>
    <row r="86" spans="1:14" ht="12.75">
      <c r="A86">
        <f t="shared" si="10"/>
        <v>79</v>
      </c>
      <c r="B86" s="1">
        <f>'Parameter values '!$G$19*(A86)+'Parameter values '!$G$20*(A86)^2+('Parameter values '!$G$21)*(A86)^3</f>
        <v>14618.476000000002</v>
      </c>
      <c r="C86" s="1">
        <f t="shared" si="11"/>
        <v>230.90800000000127</v>
      </c>
      <c r="D86" s="11">
        <f t="shared" si="12"/>
        <v>1417060799820.5884</v>
      </c>
      <c r="E86" s="1">
        <f t="shared" si="9"/>
        <v>88026.54184232315</v>
      </c>
      <c r="F86" s="1">
        <f t="shared" si="9"/>
        <v>24039.97178739773</v>
      </c>
      <c r="G86" s="1">
        <f t="shared" si="9"/>
        <v>6544.114615578031</v>
      </c>
      <c r="H86" s="1">
        <f t="shared" si="9"/>
        <v>-40.104020655248085</v>
      </c>
      <c r="I86" s="1">
        <f t="shared" si="9"/>
        <v>-2802.1595807287663</v>
      </c>
      <c r="J86" s="1">
        <f t="shared" si="9"/>
        <v>-4013.1035759774613</v>
      </c>
      <c r="K86" s="1">
        <f t="shared" si="9"/>
        <v>-4554.2483688186285</v>
      </c>
      <c r="L86" s="1">
        <f t="shared" si="9"/>
        <v>-4798.136927827747</v>
      </c>
      <c r="M86" s="1">
        <f t="shared" si="9"/>
        <v>-4908.475630468538</v>
      </c>
      <c r="N86" s="1">
        <f t="shared" si="9"/>
        <v>-4958.480680295861</v>
      </c>
    </row>
    <row r="87" spans="1:14" ht="12.75">
      <c r="A87">
        <f t="shared" si="10"/>
        <v>80</v>
      </c>
      <c r="B87" s="1">
        <f>'Parameter values '!$G$19*(A87)+'Parameter values '!$G$20*(A87)^2+('Parameter values '!$G$21)*(A87)^3</f>
        <v>14848</v>
      </c>
      <c r="C87" s="1">
        <f t="shared" si="11"/>
        <v>229.5239999999976</v>
      </c>
      <c r="D87" s="11">
        <f t="shared" si="12"/>
        <v>1422299937232.0955</v>
      </c>
      <c r="E87" s="1">
        <f t="shared" si="9"/>
        <v>87843.90048071685</v>
      </c>
      <c r="F87" s="1">
        <f t="shared" si="9"/>
        <v>23783.97842067055</v>
      </c>
      <c r="G87" s="1">
        <f t="shared" si="9"/>
        <v>6352.089964191221</v>
      </c>
      <c r="H87" s="1">
        <f t="shared" si="9"/>
        <v>-164.82082262549062</v>
      </c>
      <c r="I87" s="1">
        <f t="shared" si="9"/>
        <v>-2877.090908368334</v>
      </c>
      <c r="J87" s="1">
        <f t="shared" si="9"/>
        <v>-4055.8160668366213</v>
      </c>
      <c r="K87" s="1">
        <f t="shared" si="9"/>
        <v>-4577.680595280227</v>
      </c>
      <c r="L87" s="1">
        <f t="shared" si="9"/>
        <v>-4810.626712666263</v>
      </c>
      <c r="M87" s="1">
        <f t="shared" si="9"/>
        <v>-4914.98701088847</v>
      </c>
      <c r="N87" s="1">
        <f t="shared" si="9"/>
        <v>-4961.81691134748</v>
      </c>
    </row>
    <row r="88" spans="1:14" ht="12.75">
      <c r="A88">
        <f aca="true" t="shared" si="13" ref="A88:A143">A87+1</f>
        <v>81</v>
      </c>
      <c r="B88" s="1">
        <f>'Parameter values '!$G$19*(A88)+'Parameter values '!$G$20*(A88)^2+('Parameter values '!$G$21)*(A88)^3</f>
        <v>15076.044000000002</v>
      </c>
      <c r="C88" s="1">
        <f t="shared" si="11"/>
        <v>228.0440000000017</v>
      </c>
      <c r="D88" s="11">
        <f t="shared" si="12"/>
        <v>1427263542302.1482</v>
      </c>
      <c r="E88" s="1">
        <f t="shared" si="9"/>
        <v>87641.72778306951</v>
      </c>
      <c r="F88" s="1">
        <f t="shared" si="9"/>
        <v>23523.507489468073</v>
      </c>
      <c r="G88" s="1">
        <f t="shared" si="9"/>
        <v>6160.311615400085</v>
      </c>
      <c r="H88" s="1">
        <f t="shared" si="9"/>
        <v>-287.77764782140304</v>
      </c>
      <c r="I88" s="1">
        <f t="shared" si="9"/>
        <v>-2950.11409988148</v>
      </c>
      <c r="J88" s="1">
        <f t="shared" si="9"/>
        <v>-4096.980491992948</v>
      </c>
      <c r="K88" s="1">
        <f t="shared" si="9"/>
        <v>-4600.018896554024</v>
      </c>
      <c r="L88" s="1">
        <f t="shared" si="9"/>
        <v>-4822.406279938888</v>
      </c>
      <c r="M88" s="1">
        <f t="shared" si="9"/>
        <v>-4921.063317584662</v>
      </c>
      <c r="N88" s="1">
        <f t="shared" si="9"/>
        <v>-4964.89768555293</v>
      </c>
    </row>
    <row r="89" spans="1:14" ht="12.75">
      <c r="A89">
        <f t="shared" si="13"/>
        <v>82</v>
      </c>
      <c r="B89" s="1">
        <f>'Parameter values '!$G$19*(A89)+'Parameter values '!$G$20*(A89)^2+('Parameter values '!$G$21)*(A89)^3</f>
        <v>15302.512</v>
      </c>
      <c r="C89" s="1">
        <f t="shared" si="11"/>
        <v>226.46799999999894</v>
      </c>
      <c r="D89" s="11">
        <f t="shared" si="12"/>
        <v>1431952325771.0647</v>
      </c>
      <c r="E89" s="1">
        <f t="shared" si="9"/>
        <v>87420.39434499733</v>
      </c>
      <c r="F89" s="1">
        <f t="shared" si="9"/>
        <v>23258.798023585467</v>
      </c>
      <c r="G89" s="1">
        <f t="shared" si="9"/>
        <v>5968.908285909908</v>
      </c>
      <c r="H89" s="1">
        <f t="shared" si="9"/>
        <v>-408.93261064293756</v>
      </c>
      <c r="I89" s="1">
        <f t="shared" si="9"/>
        <v>-3021.2415417208067</v>
      </c>
      <c r="J89" s="1">
        <f t="shared" si="9"/>
        <v>-4136.6335304233535</v>
      </c>
      <c r="K89" s="1">
        <f t="shared" si="9"/>
        <v>-4621.304181191416</v>
      </c>
      <c r="L89" s="1">
        <f t="shared" si="9"/>
        <v>-4833.510834335459</v>
      </c>
      <c r="M89" s="1">
        <f t="shared" si="9"/>
        <v>-4926.731033507839</v>
      </c>
      <c r="N89" s="1">
        <f t="shared" si="9"/>
        <v>-4967.7412914776705</v>
      </c>
    </row>
    <row r="90" spans="1:14" ht="12.75">
      <c r="A90">
        <f t="shared" si="13"/>
        <v>83</v>
      </c>
      <c r="B90" s="1">
        <f>'Parameter values '!$G$19*(A90)+'Parameter values '!$G$20*(A90)^2+('Parameter values '!$G$21)*(A90)^3</f>
        <v>15527.308</v>
      </c>
      <c r="C90" s="1">
        <f t="shared" si="11"/>
        <v>224.79600000000028</v>
      </c>
      <c r="D90" s="11">
        <f t="shared" si="12"/>
        <v>1436366971762.4563</v>
      </c>
      <c r="E90" s="1">
        <f t="shared" si="9"/>
        <v>87180.2648399323</v>
      </c>
      <c r="F90" s="1">
        <f t="shared" si="9"/>
        <v>22990.082986178797</v>
      </c>
      <c r="G90" s="1">
        <f t="shared" si="9"/>
        <v>5778.002709800075</v>
      </c>
      <c r="H90" s="1">
        <f t="shared" si="9"/>
        <v>-528.2484475090595</v>
      </c>
      <c r="I90" s="1">
        <f t="shared" si="9"/>
        <v>-3090.4881405847786</v>
      </c>
      <c r="J90" s="1">
        <f t="shared" si="9"/>
        <v>-4174.81242947392</v>
      </c>
      <c r="K90" s="1">
        <f t="shared" si="9"/>
        <v>-4641.576641877645</v>
      </c>
      <c r="L90" s="1">
        <f t="shared" si="9"/>
        <v>-4843.97428972961</v>
      </c>
      <c r="M90" s="1">
        <f t="shared" si="9"/>
        <v>-4932.015277438966</v>
      </c>
      <c r="N90" s="1">
        <f t="shared" si="9"/>
        <v>-4970.3648407582905</v>
      </c>
    </row>
    <row r="91" spans="1:14" ht="12.75">
      <c r="A91">
        <f t="shared" si="13"/>
        <v>84</v>
      </c>
      <c r="B91" s="1">
        <f>'Parameter values '!$G$19*(A91)+'Parameter values '!$G$20*(A91)^2+('Parameter values '!$G$21)*(A91)^3</f>
        <v>15750.336000000001</v>
      </c>
      <c r="C91" s="1">
        <f t="shared" si="11"/>
        <v>223.02800000000025</v>
      </c>
      <c r="D91" s="11">
        <f t="shared" si="12"/>
        <v>1440508124252.9705</v>
      </c>
      <c r="E91" s="1">
        <f t="shared" si="9"/>
        <v>86921.6982302971</v>
      </c>
      <c r="F91" s="1">
        <f t="shared" si="9"/>
        <v>22717.58942055245</v>
      </c>
      <c r="G91" s="1">
        <f t="shared" si="9"/>
        <v>5587.711821664902</v>
      </c>
      <c r="H91" s="1">
        <f t="shared" si="9"/>
        <v>-645.6922936038494</v>
      </c>
      <c r="I91" s="1">
        <f t="shared" si="9"/>
        <v>-3157.871111348713</v>
      </c>
      <c r="J91" s="1">
        <f t="shared" si="9"/>
        <v>-4211.554856630551</v>
      </c>
      <c r="K91" s="1">
        <f t="shared" si="9"/>
        <v>-4660.875689708915</v>
      </c>
      <c r="L91" s="1">
        <f t="shared" si="9"/>
        <v>-4853.829272367707</v>
      </c>
      <c r="M91" s="1">
        <f t="shared" si="9"/>
        <v>-4936.9398489056775</v>
      </c>
      <c r="N91" s="1">
        <f t="shared" si="9"/>
        <v>-4972.784329415972</v>
      </c>
    </row>
    <row r="92" spans="1:14" ht="12.75">
      <c r="A92">
        <f t="shared" si="13"/>
        <v>85</v>
      </c>
      <c r="B92" s="1">
        <f>'Parameter values '!$G$19*(A92)+'Parameter values '!$G$20*(A92)^2+('Parameter values '!$G$21)*(A92)^3</f>
        <v>15971.5</v>
      </c>
      <c r="C92" s="1">
        <f t="shared" si="11"/>
        <v>221.16399999999885</v>
      </c>
      <c r="D92" s="11">
        <f t="shared" si="12"/>
        <v>1444376404418.206</v>
      </c>
      <c r="E92" s="1">
        <f t="shared" si="9"/>
        <v>86645.04796431425</v>
      </c>
      <c r="F92" s="1">
        <f t="shared" si="9"/>
        <v>22441.538590064418</v>
      </c>
      <c r="G92" s="1">
        <f t="shared" si="9"/>
        <v>5398.146934244143</v>
      </c>
      <c r="H92" s="1">
        <f t="shared" si="9"/>
        <v>-761.2354673856527</v>
      </c>
      <c r="I92" s="1">
        <f t="shared" si="9"/>
        <v>-3223.4097760088925</v>
      </c>
      <c r="J92" s="1">
        <f aca="true" t="shared" si="14" ref="J92:N123">($D$3*$B92*EXP(((-1)*(J$4))*$A92)-$H$3)/(1-EXP((-1)*J$4*$A92))</f>
        <v>-4246.898763280055</v>
      </c>
      <c r="K92" s="1">
        <f t="shared" si="14"/>
        <v>-4679.239898204002</v>
      </c>
      <c r="L92" s="1">
        <f t="shared" si="14"/>
        <v>-4863.107129671909</v>
      </c>
      <c r="M92" s="1">
        <f t="shared" si="14"/>
        <v>-4941.52727459404</v>
      </c>
      <c r="N92" s="1">
        <f t="shared" si="14"/>
        <v>-4975.014697681113</v>
      </c>
    </row>
    <row r="93" spans="1:14" ht="12.75">
      <c r="A93">
        <f t="shared" si="13"/>
        <v>86</v>
      </c>
      <c r="B93" s="1">
        <f>'Parameter values '!$G$19*(A93)+'Parameter values '!$G$20*(A93)^2+('Parameter values '!$G$21)*(A93)^3</f>
        <v>16190.704000000002</v>
      </c>
      <c r="C93" s="1">
        <f t="shared" si="11"/>
        <v>219.20400000000154</v>
      </c>
      <c r="D93" s="11">
        <f t="shared" si="12"/>
        <v>1447972397104.08</v>
      </c>
      <c r="E93" s="1">
        <f aca="true" t="shared" si="15" ref="E93:N124">($D$3*$B93*EXP(((-1)*(E$4))*$A93)-$H$3)/(1-EXP((-1)*E$4*$A93))</f>
        <v>86350.6621596264</v>
      </c>
      <c r="F93" s="1">
        <f t="shared" si="15"/>
        <v>22162.14611171881</v>
      </c>
      <c r="G93" s="1">
        <f t="shared" si="15"/>
        <v>5209.413910868415</v>
      </c>
      <c r="H93" s="1">
        <f t="shared" si="15"/>
        <v>-874.8532626010617</v>
      </c>
      <c r="I93" s="1">
        <f t="shared" si="15"/>
        <v>-3287.12537322245</v>
      </c>
      <c r="J93" s="1">
        <f t="shared" si="14"/>
        <v>-4280.882259786778</v>
      </c>
      <c r="K93" s="1">
        <f t="shared" si="14"/>
        <v>-4696.706956241575</v>
      </c>
      <c r="L93" s="1">
        <f t="shared" si="14"/>
        <v>-4871.837943932816</v>
      </c>
      <c r="M93" s="1">
        <f t="shared" si="14"/>
        <v>-4945.798855770894</v>
      </c>
      <c r="N93" s="1">
        <f t="shared" si="14"/>
        <v>-4977.069888122237</v>
      </c>
    </row>
    <row r="94" spans="1:14" ht="12.75">
      <c r="A94">
        <f t="shared" si="13"/>
        <v>87</v>
      </c>
      <c r="B94" s="1">
        <f>'Parameter values '!$G$19*(A94)+'Parameter values '!$G$20*(A94)^2+('Parameter values '!$G$21)*(A94)^3</f>
        <v>16407.852</v>
      </c>
      <c r="C94" s="1">
        <f t="shared" si="11"/>
        <v>217.1479999999974</v>
      </c>
      <c r="D94" s="11">
        <f t="shared" si="12"/>
        <v>1451296667639.1633</v>
      </c>
      <c r="E94" s="1">
        <f t="shared" si="15"/>
        <v>86038.8837747962</v>
      </c>
      <c r="F94" s="1">
        <f t="shared" si="15"/>
        <v>21879.622083960356</v>
      </c>
      <c r="G94" s="1">
        <f t="shared" si="15"/>
        <v>5021.613333011604</v>
      </c>
      <c r="H94" s="1">
        <f t="shared" si="15"/>
        <v>-986.5247475638049</v>
      </c>
      <c r="I94" s="1">
        <f t="shared" si="15"/>
        <v>-3349.0408780392045</v>
      </c>
      <c r="J94" s="1">
        <f t="shared" si="14"/>
        <v>-4313.543501236948</v>
      </c>
      <c r="K94" s="1">
        <f t="shared" si="14"/>
        <v>-4713.313629163792</v>
      </c>
      <c r="L94" s="1">
        <f t="shared" si="14"/>
        <v>-4880.050550230621</v>
      </c>
      <c r="M94" s="1">
        <f t="shared" si="14"/>
        <v>-4949.774716292735</v>
      </c>
      <c r="N94" s="1">
        <f t="shared" si="14"/>
        <v>-4978.9629019170125</v>
      </c>
    </row>
    <row r="95" spans="1:14" ht="12.75">
      <c r="A95">
        <f t="shared" si="13"/>
        <v>88</v>
      </c>
      <c r="B95" s="1">
        <f>'Parameter values '!$G$19*(A95)+'Parameter values '!$G$20*(A95)^2+('Parameter values '!$G$21)*(A95)^3</f>
        <v>16622.848</v>
      </c>
      <c r="C95" s="1">
        <f t="shared" si="11"/>
        <v>214.99600000000282</v>
      </c>
      <c r="D95" s="11">
        <f t="shared" si="12"/>
        <v>1454349748348.8499</v>
      </c>
      <c r="E95" s="1">
        <f t="shared" si="15"/>
        <v>85710.05076965752</v>
      </c>
      <c r="F95" s="1">
        <f t="shared" si="15"/>
        <v>21594.171209137916</v>
      </c>
      <c r="G95" s="1">
        <f t="shared" si="15"/>
        <v>4834.84066321234</v>
      </c>
      <c r="H95" s="1">
        <f t="shared" si="15"/>
        <v>-1096.2325714745054</v>
      </c>
      <c r="I95" s="1">
        <f t="shared" si="15"/>
        <v>-3409.1808314342125</v>
      </c>
      <c r="J95" s="1">
        <f t="shared" si="14"/>
        <v>-4344.920583229404</v>
      </c>
      <c r="K95" s="1">
        <f t="shared" si="14"/>
        <v>-4729.095727334274</v>
      </c>
      <c r="L95" s="1">
        <f t="shared" si="14"/>
        <v>-4887.772557982876</v>
      </c>
      <c r="M95" s="1">
        <f t="shared" si="14"/>
        <v>-4953.473850832236</v>
      </c>
      <c r="N95" s="1">
        <f t="shared" si="14"/>
        <v>-4980.705853142313</v>
      </c>
    </row>
    <row r="96" spans="1:14" ht="12.75">
      <c r="A96">
        <f t="shared" si="13"/>
        <v>89</v>
      </c>
      <c r="B96" s="1">
        <f>'Parameter values '!$G$19*(A96)+'Parameter values '!$G$20*(A96)^2+('Parameter values '!$G$21)*(A96)^3</f>
        <v>16835.596</v>
      </c>
      <c r="C96" s="1">
        <f t="shared" si="11"/>
        <v>212.7479999999996</v>
      </c>
      <c r="D96" s="11">
        <f t="shared" si="12"/>
        <v>1457132154874.7856</v>
      </c>
      <c r="E96" s="1">
        <f t="shared" si="15"/>
        <v>85364.49625540184</v>
      </c>
      <c r="F96" s="1">
        <f t="shared" si="15"/>
        <v>21305.99291105953</v>
      </c>
      <c r="G96" s="1">
        <f t="shared" si="15"/>
        <v>4649.186403600267</v>
      </c>
      <c r="H96" s="1">
        <f t="shared" si="15"/>
        <v>-1203.962777571142</v>
      </c>
      <c r="I96" s="1">
        <f t="shared" si="15"/>
        <v>-3467.5711792614447</v>
      </c>
      <c r="J96" s="1">
        <f t="shared" si="14"/>
        <v>-4375.051447116999</v>
      </c>
      <c r="K96" s="1">
        <f t="shared" si="14"/>
        <v>-4744.0880814838265</v>
      </c>
      <c r="L96" s="1">
        <f t="shared" si="14"/>
        <v>-4895.030375572241</v>
      </c>
      <c r="M96" s="1">
        <f t="shared" si="14"/>
        <v>-4956.914173003319</v>
      </c>
      <c r="N96" s="1">
        <f t="shared" si="14"/>
        <v>-4982.310020994166</v>
      </c>
    </row>
    <row r="97" spans="1:14" ht="12.75">
      <c r="A97">
        <f t="shared" si="13"/>
        <v>90</v>
      </c>
      <c r="B97" s="1">
        <f>'Parameter values '!$G$19*(A97)+'Parameter values '!$G$20*(A97)^2+('Parameter values '!$G$21)*(A97)^3</f>
        <v>17046</v>
      </c>
      <c r="C97" s="1">
        <f t="shared" si="11"/>
        <v>210.40399999999863</v>
      </c>
      <c r="D97" s="11">
        <f t="shared" si="12"/>
        <v>1459644374566.2695</v>
      </c>
      <c r="E97" s="1">
        <f t="shared" si="15"/>
        <v>85002.54863520508</v>
      </c>
      <c r="F97" s="1">
        <f t="shared" si="15"/>
        <v>21015.281448023296</v>
      </c>
      <c r="G97" s="1">
        <f t="shared" si="15"/>
        <v>4464.736250239277</v>
      </c>
      <c r="H97" s="1">
        <f t="shared" si="15"/>
        <v>-1309.7046229119915</v>
      </c>
      <c r="I97" s="1">
        <f t="shared" si="15"/>
        <v>-3524.239120259878</v>
      </c>
      <c r="J97" s="1">
        <f t="shared" si="14"/>
        <v>-4403.97379412812</v>
      </c>
      <c r="K97" s="1">
        <f t="shared" si="14"/>
        <v>-4758.324524220602</v>
      </c>
      <c r="L97" s="1">
        <f t="shared" si="14"/>
        <v>-4901.849237558852</v>
      </c>
      <c r="M97" s="1">
        <f t="shared" si="14"/>
        <v>-4960.1125631106415</v>
      </c>
      <c r="N97" s="1">
        <f t="shared" si="14"/>
        <v>-4983.785899877821</v>
      </c>
    </row>
    <row r="98" spans="1:14" ht="12.75">
      <c r="A98">
        <f t="shared" si="13"/>
        <v>91</v>
      </c>
      <c r="B98" s="1">
        <f>'Parameter values '!$G$19*(A98)+'Parameter values '!$G$20*(A98)^2+('Parameter values '!$G$21)*(A98)^3</f>
        <v>17253.964</v>
      </c>
      <c r="C98" s="1">
        <f t="shared" si="11"/>
        <v>207.96399999999994</v>
      </c>
      <c r="D98" s="11">
        <f t="shared" si="12"/>
        <v>1461886873337.7693</v>
      </c>
      <c r="E98" s="1">
        <f t="shared" si="15"/>
        <v>84624.53173612975</v>
      </c>
      <c r="F98" s="1">
        <f t="shared" si="15"/>
        <v>20722.226021672202</v>
      </c>
      <c r="G98" s="1">
        <f t="shared" si="15"/>
        <v>4281.571243478717</v>
      </c>
      <c r="H98" s="1">
        <f t="shared" si="15"/>
        <v>-1413.4504046033085</v>
      </c>
      <c r="I98" s="1">
        <f t="shared" si="15"/>
        <v>-3579.2129627536656</v>
      </c>
      <c r="J98" s="1">
        <f t="shared" si="14"/>
        <v>-4431.725007822196</v>
      </c>
      <c r="K98" s="1">
        <f t="shared" si="14"/>
        <v>-4771.837877122815</v>
      </c>
      <c r="L98" s="1">
        <f t="shared" si="14"/>
        <v>-4908.25323402964</v>
      </c>
      <c r="M98" s="1">
        <f t="shared" si="14"/>
        <v>-4963.084915289864</v>
      </c>
      <c r="N98" s="1">
        <f t="shared" si="14"/>
        <v>-4985.143247333398</v>
      </c>
    </row>
    <row r="99" spans="1:14" ht="12.75">
      <c r="A99">
        <f t="shared" si="13"/>
        <v>92</v>
      </c>
      <c r="B99" s="1">
        <f>'Parameter values '!$G$19*(A99)+'Parameter values '!$G$20*(A99)^2+('Parameter values '!$G$21)*(A99)^3</f>
        <v>17459.392</v>
      </c>
      <c r="C99" s="1">
        <f t="shared" si="11"/>
        <v>205.42799999999988</v>
      </c>
      <c r="D99" s="11">
        <f t="shared" si="12"/>
        <v>1463860102136.7136</v>
      </c>
      <c r="E99" s="1">
        <f t="shared" si="15"/>
        <v>84230.76493297236</v>
      </c>
      <c r="F99" s="1">
        <f t="shared" si="15"/>
        <v>20427.01088198977</v>
      </c>
      <c r="G99" s="1">
        <f t="shared" si="15"/>
        <v>4099.767914485202</v>
      </c>
      <c r="H99" s="1">
        <f t="shared" si="15"/>
        <v>-1515.1952922930234</v>
      </c>
      <c r="I99" s="1">
        <f t="shared" si="15"/>
        <v>-3632.521989697856</v>
      </c>
      <c r="J99" s="1">
        <f t="shared" si="14"/>
        <v>-4458.3420843569575</v>
      </c>
      <c r="K99" s="1">
        <f t="shared" si="14"/>
        <v>-4784.6599428714335</v>
      </c>
      <c r="L99" s="1">
        <f t="shared" si="14"/>
        <v>-4914.26534168111</v>
      </c>
      <c r="M99" s="1">
        <f t="shared" si="14"/>
        <v>-4965.846183841344</v>
      </c>
      <c r="N99" s="1">
        <f t="shared" si="14"/>
        <v>-4986.391129784125</v>
      </c>
    </row>
    <row r="100" spans="1:14" ht="12.75">
      <c r="A100">
        <f t="shared" si="13"/>
        <v>93</v>
      </c>
      <c r="B100" s="1">
        <f>'Parameter values '!$G$19*(A100)+'Parameter values '!$G$20*(A100)^2+('Parameter values '!$G$21)*(A100)^3</f>
        <v>17662.188000000002</v>
      </c>
      <c r="C100" s="1">
        <f t="shared" si="11"/>
        <v>202.7960000000021</v>
      </c>
      <c r="D100" s="11">
        <f t="shared" si="12"/>
        <v>1465564485534.8857</v>
      </c>
      <c r="E100" s="1">
        <f t="shared" si="15"/>
        <v>83821.56326466933</v>
      </c>
      <c r="F100" s="1">
        <f t="shared" si="15"/>
        <v>20129.815428724454</v>
      </c>
      <c r="G100" s="1">
        <f t="shared" si="15"/>
        <v>3919.398428110689</v>
      </c>
      <c r="H100" s="1">
        <f t="shared" si="15"/>
        <v>-1614.9371667596529</v>
      </c>
      <c r="I100" s="1">
        <f t="shared" si="15"/>
        <v>-3684.1963317305976</v>
      </c>
      <c r="J100" s="1">
        <f t="shared" si="14"/>
        <v>-4483.861570068474</v>
      </c>
      <c r="K100" s="1">
        <f t="shared" si="14"/>
        <v>-4796.821501917832</v>
      </c>
      <c r="L100" s="1">
        <f t="shared" si="14"/>
        <v>-4919.90745627297</v>
      </c>
      <c r="M100" s="1">
        <f t="shared" si="14"/>
        <v>-4968.4104285924905</v>
      </c>
      <c r="N100" s="1">
        <f t="shared" si="14"/>
        <v>-4987.537966112536</v>
      </c>
    </row>
    <row r="101" spans="1:14" ht="12.75">
      <c r="A101">
        <f t="shared" si="13"/>
        <v>94</v>
      </c>
      <c r="B101" s="1">
        <f>'Parameter values '!$G$19*(A101)+'Parameter values '!$G$20*(A101)^2+('Parameter values '!$G$21)*(A101)^3</f>
        <v>17862.256</v>
      </c>
      <c r="C101" s="1">
        <f t="shared" si="11"/>
        <v>200.0679999999993</v>
      </c>
      <c r="D101" s="11">
        <f t="shared" si="12"/>
        <v>1467000436952.376</v>
      </c>
      <c r="E101" s="1">
        <f t="shared" si="15"/>
        <v>83397.23754382138</v>
      </c>
      <c r="F101" s="1">
        <f t="shared" si="15"/>
        <v>19830.81430950472</v>
      </c>
      <c r="G101" s="1">
        <f t="shared" si="15"/>
        <v>3740.530722238015</v>
      </c>
      <c r="H101" s="1">
        <f t="shared" si="15"/>
        <v>-1712.6764644324724</v>
      </c>
      <c r="I101" s="1">
        <f t="shared" si="15"/>
        <v>-3734.2668479019144</v>
      </c>
      <c r="J101" s="1">
        <f t="shared" si="14"/>
        <v>-4508.319505887716</v>
      </c>
      <c r="K101" s="1">
        <f t="shared" si="14"/>
        <v>-4808.35231321699</v>
      </c>
      <c r="L101" s="1">
        <f t="shared" si="14"/>
        <v>-4925.200426127752</v>
      </c>
      <c r="M101" s="1">
        <f t="shared" si="14"/>
        <v>-4970.7908591529485</v>
      </c>
      <c r="N101" s="1">
        <f t="shared" si="14"/>
        <v>-4988.59156908533</v>
      </c>
    </row>
    <row r="102" spans="1:14" ht="12.75">
      <c r="A102">
        <f t="shared" si="13"/>
        <v>95</v>
      </c>
      <c r="B102" s="1">
        <f>'Parameter values '!$G$19*(A102)+'Parameter values '!$G$20*(A102)^2+('Parameter values '!$G$21)*(A102)^3</f>
        <v>18059.5</v>
      </c>
      <c r="C102" s="1">
        <f t="shared" si="11"/>
        <v>197.24399999999878</v>
      </c>
      <c r="D102" s="11">
        <f t="shared" si="12"/>
        <v>1468168345551.8105</v>
      </c>
      <c r="E102" s="1">
        <f t="shared" si="15"/>
        <v>82958.09445985015</v>
      </c>
      <c r="F102" s="1">
        <f t="shared" si="15"/>
        <v>19530.1775148835</v>
      </c>
      <c r="G102" s="1">
        <f t="shared" si="15"/>
        <v>3563.2286437315856</v>
      </c>
      <c r="H102" s="1">
        <f t="shared" si="15"/>
        <v>-1808.4160276849943</v>
      </c>
      <c r="I102" s="1">
        <f t="shared" si="15"/>
        <v>-3782.765013758006</v>
      </c>
      <c r="J102" s="1">
        <f t="shared" si="14"/>
        <v>-4531.751378139483</v>
      </c>
      <c r="K102" s="1">
        <f t="shared" si="14"/>
        <v>-4819.281118590627</v>
      </c>
      <c r="L102" s="1">
        <f t="shared" si="14"/>
        <v>-4930.164086386363</v>
      </c>
      <c r="M102" s="1">
        <f t="shared" si="14"/>
        <v>-4972.999877952725</v>
      </c>
      <c r="N102" s="1">
        <f t="shared" si="14"/>
        <v>-4989.559184660449</v>
      </c>
    </row>
    <row r="103" spans="1:14" ht="12.75">
      <c r="A103">
        <f t="shared" si="13"/>
        <v>96</v>
      </c>
      <c r="B103" s="1">
        <f>'Parameter values '!$G$19*(A103)+'Parameter values '!$G$20*(A103)^2+('Parameter values '!$G$21)*(A103)^3</f>
        <v>18253.824</v>
      </c>
      <c r="C103" s="1">
        <f t="shared" si="11"/>
        <v>194.32400000000052</v>
      </c>
      <c r="D103" s="11">
        <f t="shared" si="12"/>
        <v>1469068591066.3604</v>
      </c>
      <c r="E103" s="1">
        <f t="shared" si="15"/>
        <v>82504.43667625706</v>
      </c>
      <c r="F103" s="1">
        <f t="shared" si="15"/>
        <v>19228.070470529194</v>
      </c>
      <c r="G103" s="1">
        <f t="shared" si="15"/>
        <v>3387.5520811095034</v>
      </c>
      <c r="H103" s="1">
        <f t="shared" si="15"/>
        <v>-1902.160960749056</v>
      </c>
      <c r="I103" s="1">
        <f t="shared" si="15"/>
        <v>-3829.7228164687517</v>
      </c>
      <c r="J103" s="1">
        <f t="shared" si="14"/>
        <v>-4554.192075291085</v>
      </c>
      <c r="K103" s="1">
        <f t="shared" si="14"/>
        <v>-4829.635650316686</v>
      </c>
      <c r="L103" s="1">
        <f t="shared" si="14"/>
        <v>-4934.817293761566</v>
      </c>
      <c r="M103" s="1">
        <f t="shared" si="14"/>
        <v>-4975.049121976163</v>
      </c>
      <c r="N103" s="1">
        <f t="shared" si="14"/>
        <v>-4990.447529220507</v>
      </c>
    </row>
    <row r="104" spans="1:14" ht="12.75">
      <c r="A104">
        <f t="shared" si="13"/>
        <v>97</v>
      </c>
      <c r="B104" s="1">
        <f>'Parameter values '!$G$19*(A104)+'Parameter values '!$G$20*(A104)^2+('Parameter values '!$G$21)*(A104)^3</f>
        <v>18445.132</v>
      </c>
      <c r="C104" s="1">
        <f t="shared" si="11"/>
        <v>191.3080000000009</v>
      </c>
      <c r="D104" s="11">
        <f t="shared" si="12"/>
        <v>1469701532531.2756</v>
      </c>
      <c r="E104" s="1">
        <f t="shared" si="15"/>
        <v>82036.56292241579</v>
      </c>
      <c r="F104" s="1">
        <f t="shared" si="15"/>
        <v>18924.65412676132</v>
      </c>
      <c r="G104" s="1">
        <f t="shared" si="15"/>
        <v>3213.557094042689</v>
      </c>
      <c r="H104" s="1">
        <f t="shared" si="15"/>
        <v>-1993.9184911014213</v>
      </c>
      <c r="I104" s="1">
        <f t="shared" si="15"/>
        <v>-3875.1726566945954</v>
      </c>
      <c r="J104" s="1">
        <f t="shared" si="14"/>
        <v>-4575.67585023911</v>
      </c>
      <c r="K104" s="1">
        <f t="shared" si="14"/>
        <v>-4839.442641571914</v>
      </c>
      <c r="L104" s="1">
        <f t="shared" si="14"/>
        <v>-4939.17796156076</v>
      </c>
      <c r="M104" s="1">
        <f t="shared" si="14"/>
        <v>-4976.949503124996</v>
      </c>
      <c r="N104" s="1">
        <f t="shared" si="14"/>
        <v>-4991.262824785207</v>
      </c>
    </row>
    <row r="105" spans="1:14" ht="12.75">
      <c r="A105">
        <f t="shared" si="13"/>
        <v>98</v>
      </c>
      <c r="B105" s="1">
        <f>'Parameter values '!$G$19*(A105)+'Parameter values '!$G$20*(A105)^2+('Parameter values '!$G$21)*(A105)^3</f>
        <v>18633.328</v>
      </c>
      <c r="C105" s="1">
        <f t="shared" si="11"/>
        <v>188.1959999999999</v>
      </c>
      <c r="D105" s="11">
        <f t="shared" si="12"/>
        <v>1470067514323.8652</v>
      </c>
      <c r="E105" s="1">
        <f t="shared" si="15"/>
        <v>81554.76808029496</v>
      </c>
      <c r="F105" s="1">
        <f t="shared" si="15"/>
        <v>18620.08504561156</v>
      </c>
      <c r="G105" s="1">
        <f t="shared" si="15"/>
        <v>3041.296039777569</v>
      </c>
      <c r="H105" s="1">
        <f t="shared" si="15"/>
        <v>-2083.6978361788415</v>
      </c>
      <c r="I105" s="1">
        <f t="shared" si="15"/>
        <v>-3919.147256897428</v>
      </c>
      <c r="J105" s="1">
        <f t="shared" si="14"/>
        <v>-4596.2362877429205</v>
      </c>
      <c r="K105" s="1">
        <f t="shared" si="14"/>
        <v>-4848.727839382861</v>
      </c>
      <c r="L105" s="1">
        <f t="shared" si="14"/>
        <v>-4943.263094776455</v>
      </c>
      <c r="M105" s="1">
        <f t="shared" si="14"/>
        <v>-4978.711247161511</v>
      </c>
      <c r="N105" s="1">
        <f t="shared" si="14"/>
        <v>-4992.010832262276</v>
      </c>
    </row>
    <row r="106" spans="1:14" ht="12.75">
      <c r="A106">
        <f t="shared" si="13"/>
        <v>99</v>
      </c>
      <c r="B106" s="1">
        <f>'Parameter values '!$G$19*(A106)+'Parameter values '!$G$20*(A106)^2+('Parameter values '!$G$21)*(A106)^3</f>
        <v>18818.316000000006</v>
      </c>
      <c r="C106" s="1">
        <f t="shared" si="11"/>
        <v>184.98800000000483</v>
      </c>
      <c r="D106" s="12">
        <f t="shared" si="12"/>
        <v>1470166871852.8901</v>
      </c>
      <c r="E106" s="1">
        <f t="shared" si="15"/>
        <v>81059.34326647452</v>
      </c>
      <c r="F106" s="1">
        <f t="shared" si="15"/>
        <v>18314.515485574833</v>
      </c>
      <c r="G106" s="1">
        <f t="shared" si="15"/>
        <v>2870.817696570476</v>
      </c>
      <c r="H106" s="1">
        <f t="shared" si="15"/>
        <v>-2171.5100752811586</v>
      </c>
      <c r="I106" s="1">
        <f t="shared" si="15"/>
        <v>-3961.679575808329</v>
      </c>
      <c r="J106" s="1">
        <f t="shared" si="14"/>
        <v>-4615.906276633308</v>
      </c>
      <c r="K106" s="1">
        <f t="shared" si="14"/>
        <v>-4857.516019767666</v>
      </c>
      <c r="L106" s="1">
        <f t="shared" si="14"/>
        <v>-4947.088825067455</v>
      </c>
      <c r="M106" s="1">
        <f t="shared" si="14"/>
        <v>-4980.3439311984475</v>
      </c>
      <c r="N106" s="1">
        <f t="shared" si="14"/>
        <v>-4992.696882801636</v>
      </c>
    </row>
    <row r="107" spans="1:14" ht="12.75">
      <c r="A107">
        <f t="shared" si="13"/>
        <v>100</v>
      </c>
      <c r="B107" s="1">
        <f>'Parameter values '!$G$19*(A107)+'Parameter values '!$G$20*(A107)^2+('Parameter values '!$G$21)*(A107)^3</f>
        <v>19000</v>
      </c>
      <c r="C107" s="1">
        <f t="shared" si="11"/>
        <v>181.68399999999383</v>
      </c>
      <c r="D107" s="11">
        <f t="shared" si="12"/>
        <v>1469999922214.9998</v>
      </c>
      <c r="E107" s="1">
        <f t="shared" si="15"/>
        <v>80550.57590979099</v>
      </c>
      <c r="F107" s="1">
        <f t="shared" si="15"/>
        <v>18008.09348420085</v>
      </c>
      <c r="G107" s="1">
        <f t="shared" si="15"/>
        <v>2702.167384214625</v>
      </c>
      <c r="H107" s="1">
        <f t="shared" si="15"/>
        <v>-2257.3680265252156</v>
      </c>
      <c r="I107" s="1">
        <f t="shared" si="15"/>
        <v>-4002.8027287732784</v>
      </c>
      <c r="J107" s="1">
        <f t="shared" si="14"/>
        <v>-4634.717986443846</v>
      </c>
      <c r="K107" s="1">
        <f t="shared" si="14"/>
        <v>-4865.831004776405</v>
      </c>
      <c r="L107" s="1">
        <f t="shared" si="14"/>
        <v>-4950.670445476337</v>
      </c>
      <c r="M107" s="1">
        <f t="shared" si="14"/>
        <v>-4981.8565197159105</v>
      </c>
      <c r="N107" s="1">
        <f t="shared" si="14"/>
        <v>-4993.325907321576</v>
      </c>
    </row>
    <row r="108" spans="1:14" ht="12.75">
      <c r="A108">
        <f t="shared" si="13"/>
        <v>101</v>
      </c>
      <c r="B108" s="1">
        <f>'Parameter values '!$G$19*(A108)+'Parameter values '!$G$20*(A108)^2+('Parameter values '!$G$21)*(A108)^3</f>
        <v>19178.284000000007</v>
      </c>
      <c r="C108" s="1">
        <f t="shared" si="11"/>
        <v>178.28400000000693</v>
      </c>
      <c r="D108" s="11">
        <f t="shared" si="12"/>
        <v>1469566969948.7422</v>
      </c>
      <c r="E108" s="1">
        <f t="shared" si="15"/>
        <v>80028.74982492015</v>
      </c>
      <c r="F108" s="1">
        <f t="shared" si="15"/>
        <v>17700.962938663695</v>
      </c>
      <c r="G108" s="1">
        <f t="shared" si="15"/>
        <v>2535.387081734227</v>
      </c>
      <c r="H108" s="1">
        <f t="shared" si="15"/>
        <v>-2341.286128715215</v>
      </c>
      <c r="I108" s="1">
        <f t="shared" si="15"/>
        <v>-4042.5499137060483</v>
      </c>
      <c r="J108" s="1">
        <f t="shared" si="14"/>
        <v>-4652.702848131</v>
      </c>
      <c r="K108" s="1">
        <f t="shared" si="14"/>
        <v>-4873.695681161707</v>
      </c>
      <c r="L108" s="1">
        <f t="shared" si="14"/>
        <v>-4954.022444749293</v>
      </c>
      <c r="M108" s="1">
        <f t="shared" si="14"/>
        <v>-4983.257399097429</v>
      </c>
      <c r="N108" s="1">
        <f t="shared" si="14"/>
        <v>-4993.902464278435</v>
      </c>
    </row>
    <row r="109" spans="1:14" ht="12.75">
      <c r="A109">
        <f t="shared" si="13"/>
        <v>102</v>
      </c>
      <c r="B109" s="1">
        <f>'Parameter values '!$G$19*(A109)+'Parameter values '!$G$20*(A109)^2+('Parameter values '!$G$21)*(A109)^3</f>
        <v>19353.072</v>
      </c>
      <c r="C109" s="1">
        <f t="shared" si="11"/>
        <v>174.7879999999932</v>
      </c>
      <c r="D109" s="11">
        <f t="shared" si="12"/>
        <v>1468868312449.433</v>
      </c>
      <c r="E109" s="1">
        <f t="shared" si="15"/>
        <v>79494.14528217986</v>
      </c>
      <c r="F109" s="1">
        <f t="shared" si="15"/>
        <v>17393.263684434427</v>
      </c>
      <c r="G109" s="1">
        <f t="shared" si="15"/>
        <v>2370.515542314219</v>
      </c>
      <c r="H109" s="1">
        <f t="shared" si="15"/>
        <v>-2423.2803279978416</v>
      </c>
      <c r="I109" s="1">
        <f t="shared" si="15"/>
        <v>-4080.954342385551</v>
      </c>
      <c r="J109" s="1">
        <f t="shared" si="14"/>
        <v>-4669.8915385669925</v>
      </c>
      <c r="K109" s="1">
        <f t="shared" si="14"/>
        <v>-4881.132020433796</v>
      </c>
      <c r="L109" s="1">
        <f t="shared" si="14"/>
        <v>-4957.158541143109</v>
      </c>
      <c r="M109" s="1">
        <f t="shared" si="14"/>
        <v>-4984.55441068741</v>
      </c>
      <c r="N109" s="1">
        <f t="shared" si="14"/>
        <v>-4994.430765753154</v>
      </c>
    </row>
    <row r="110" spans="1:14" ht="12.75">
      <c r="A110">
        <f t="shared" si="13"/>
        <v>103</v>
      </c>
      <c r="B110" s="1">
        <f>'Parameter values '!$G$19*(A110)+'Parameter values '!$G$20*(A110)^2+('Parameter values '!$G$21)*(A110)^3</f>
        <v>19524.268</v>
      </c>
      <c r="C110" s="1">
        <f t="shared" si="11"/>
        <v>171.1959999999999</v>
      </c>
      <c r="D110" s="11">
        <f t="shared" si="12"/>
        <v>1467904230809.792</v>
      </c>
      <c r="E110" s="1">
        <f t="shared" si="15"/>
        <v>78947.03907381678</v>
      </c>
      <c r="F110" s="1">
        <f t="shared" si="15"/>
        <v>17085.13157217195</v>
      </c>
      <c r="G110" s="1">
        <f t="shared" si="15"/>
        <v>2207.588405529469</v>
      </c>
      <c r="H110" s="1">
        <f t="shared" si="15"/>
        <v>-2503.3679691727434</v>
      </c>
      <c r="I110" s="1">
        <f t="shared" si="15"/>
        <v>-4118.049176842889</v>
      </c>
      <c r="J110" s="1">
        <f t="shared" si="14"/>
        <v>-4686.313968506694</v>
      </c>
      <c r="K110" s="1">
        <f t="shared" si="14"/>
        <v>-4888.1611000751855</v>
      </c>
      <c r="L110" s="1">
        <f t="shared" si="14"/>
        <v>-4960.091715620941</v>
      </c>
      <c r="M110" s="1">
        <f t="shared" si="14"/>
        <v>-4985.754882381104</v>
      </c>
      <c r="N110" s="1">
        <f t="shared" si="14"/>
        <v>-4994.91470192901</v>
      </c>
    </row>
    <row r="111" spans="1:14" ht="12.75">
      <c r="A111">
        <f t="shared" si="13"/>
        <v>104</v>
      </c>
      <c r="B111" s="1">
        <f>'Parameter values '!$G$19*(A111)+'Parameter values '!$G$20*(A111)^2+('Parameter values '!$G$21)*(A111)^3</f>
        <v>19691.775999999998</v>
      </c>
      <c r="C111" s="1">
        <f t="shared" si="11"/>
        <v>167.507999999998</v>
      </c>
      <c r="D111" s="11">
        <f t="shared" si="12"/>
        <v>1466674995314.8552</v>
      </c>
      <c r="E111" s="1">
        <f t="shared" si="15"/>
        <v>78387.7045770165</v>
      </c>
      <c r="F111" s="1">
        <f t="shared" si="15"/>
        <v>16776.698542936298</v>
      </c>
      <c r="G111" s="1">
        <f t="shared" si="15"/>
        <v>2046.6383069323313</v>
      </c>
      <c r="H111" s="1">
        <f t="shared" si="15"/>
        <v>-2581.567691531309</v>
      </c>
      <c r="I111" s="1">
        <f t="shared" si="15"/>
        <v>-4153.867470591293</v>
      </c>
      <c r="J111" s="1">
        <f t="shared" si="14"/>
        <v>-4701.999273746496</v>
      </c>
      <c r="K111" s="1">
        <f t="shared" si="14"/>
        <v>-4894.80312570998</v>
      </c>
      <c r="L111" s="1">
        <f t="shared" si="14"/>
        <v>-4962.834244353903</v>
      </c>
      <c r="M111" s="1">
        <f t="shared" si="14"/>
        <v>-4986.865658765504</v>
      </c>
      <c r="N111" s="1">
        <f t="shared" si="14"/>
        <v>-4995.357864035116</v>
      </c>
    </row>
    <row r="112" spans="1:14" ht="12.75">
      <c r="A112">
        <f t="shared" si="13"/>
        <v>105</v>
      </c>
      <c r="B112" s="1">
        <f>'Parameter values '!$G$19*(A112)+'Parameter values '!$G$20*(A112)^2+('Parameter values '!$G$21)*(A112)^3</f>
        <v>19855.5</v>
      </c>
      <c r="C112" s="1">
        <f t="shared" si="11"/>
        <v>163.72400000000198</v>
      </c>
      <c r="D112" s="11">
        <f t="shared" si="12"/>
        <v>1465180870607.09</v>
      </c>
      <c r="E112" s="1">
        <f t="shared" si="15"/>
        <v>77816.41181386191</v>
      </c>
      <c r="F112" s="1">
        <f t="shared" si="15"/>
        <v>16468.092701820606</v>
      </c>
      <c r="G112" s="1">
        <f t="shared" si="15"/>
        <v>1887.6949850539384</v>
      </c>
      <c r="H112" s="1">
        <f t="shared" si="15"/>
        <v>-2657.8993290986346</v>
      </c>
      <c r="I112" s="1">
        <f t="shared" si="15"/>
        <v>-4188.442114459966</v>
      </c>
      <c r="J112" s="1">
        <f t="shared" si="14"/>
        <v>-4716.9758092092015</v>
      </c>
      <c r="K112" s="1">
        <f t="shared" si="14"/>
        <v>-4901.07745404116</v>
      </c>
      <c r="L112" s="1">
        <f t="shared" si="14"/>
        <v>-4965.397730459267</v>
      </c>
      <c r="M112" s="1">
        <f t="shared" si="14"/>
        <v>-4987.893129835976</v>
      </c>
      <c r="N112" s="1">
        <f t="shared" si="14"/>
        <v>-4995.763565829882</v>
      </c>
    </row>
    <row r="113" spans="1:14" ht="12.75">
      <c r="A113">
        <f t="shared" si="13"/>
        <v>106</v>
      </c>
      <c r="B113" s="1">
        <f>'Parameter values '!$G$19*(A113)+'Parameter values '!$G$20*(A113)^2+('Parameter values '!$G$21)*(A113)^3</f>
        <v>20015.343999999997</v>
      </c>
      <c r="C113" s="1">
        <f t="shared" si="11"/>
        <v>159.84399999999732</v>
      </c>
      <c r="D113" s="11">
        <f t="shared" si="12"/>
        <v>1463422106731.13</v>
      </c>
      <c r="E113" s="1">
        <f t="shared" si="15"/>
        <v>77233.42750844482</v>
      </c>
      <c r="F113" s="1">
        <f t="shared" si="15"/>
        <v>16159.438390089052</v>
      </c>
      <c r="G113" s="1">
        <f t="shared" si="15"/>
        <v>1730.7853858707292</v>
      </c>
      <c r="H113" s="1">
        <f t="shared" si="15"/>
        <v>-2732.3838151555865</v>
      </c>
      <c r="I113" s="1">
        <f t="shared" si="15"/>
        <v>-4221.805786800657</v>
      </c>
      <c r="J113" s="1">
        <f t="shared" si="14"/>
        <v>-4731.271145704393</v>
      </c>
      <c r="K113" s="1">
        <f t="shared" si="14"/>
        <v>-4907.002616386447</v>
      </c>
      <c r="L113" s="1">
        <f t="shared" si="14"/>
        <v>-4967.793134918566</v>
      </c>
      <c r="M113" s="1">
        <f t="shared" si="14"/>
        <v>-4988.843258318539</v>
      </c>
      <c r="N113" s="1">
        <f t="shared" si="14"/>
        <v>-4996.134863697817</v>
      </c>
    </row>
    <row r="114" spans="1:14" ht="12.75">
      <c r="A114">
        <f t="shared" si="13"/>
        <v>107</v>
      </c>
      <c r="B114" s="1">
        <f>'Parameter values '!$G$19*(A114)+'Parameter values '!$G$20*(A114)^2+('Parameter values '!$G$21)*(A114)^3</f>
        <v>20171.212</v>
      </c>
      <c r="C114" s="1">
        <f t="shared" si="11"/>
        <v>155.8680000000022</v>
      </c>
      <c r="D114" s="11">
        <f t="shared" si="12"/>
        <v>1461398944390.9272</v>
      </c>
      <c r="E114" s="1">
        <f t="shared" si="15"/>
        <v>76639.0151413221</v>
      </c>
      <c r="F114" s="1">
        <f t="shared" si="15"/>
        <v>15850.856255901052</v>
      </c>
      <c r="G114" s="1">
        <f t="shared" si="15"/>
        <v>1575.9337647849954</v>
      </c>
      <c r="H114" s="1">
        <f t="shared" si="15"/>
        <v>-2805.0430909196925</v>
      </c>
      <c r="I114" s="1">
        <f t="shared" si="15"/>
        <v>-4253.990907843438</v>
      </c>
      <c r="J114" s="1">
        <f t="shared" si="14"/>
        <v>-4744.912069128619</v>
      </c>
      <c r="K114" s="1">
        <f t="shared" si="14"/>
        <v>-4912.5963426593935</v>
      </c>
      <c r="L114" s="1">
        <f t="shared" si="14"/>
        <v>-4970.030806630042</v>
      </c>
      <c r="M114" s="1">
        <f t="shared" si="14"/>
        <v>-4989.721605632063</v>
      </c>
      <c r="N114" s="1">
        <f t="shared" si="14"/>
        <v>-4996.474575431695</v>
      </c>
    </row>
    <row r="115" spans="1:14" ht="12.75">
      <c r="A115">
        <f t="shared" si="13"/>
        <v>108</v>
      </c>
      <c r="B115" s="1">
        <f>'Parameter values '!$G$19*(A115)+'Parameter values '!$G$20*(A115)^2+('Parameter values '!$G$21)*(A115)^3</f>
        <v>20323.008</v>
      </c>
      <c r="C115" s="1">
        <f t="shared" si="11"/>
        <v>151.7960000000021</v>
      </c>
      <c r="D115" s="11">
        <f t="shared" si="12"/>
        <v>1459111619884.7388</v>
      </c>
      <c r="E115" s="1">
        <f t="shared" si="15"/>
        <v>76033.43500149262</v>
      </c>
      <c r="F115" s="1">
        <f t="shared" si="15"/>
        <v>15542.463323694863</v>
      </c>
      <c r="G115" s="1">
        <f t="shared" si="15"/>
        <v>1423.1617861652655</v>
      </c>
      <c r="H115" s="1">
        <f t="shared" si="15"/>
        <v>-2875.9000182654177</v>
      </c>
      <c r="I115" s="1">
        <f t="shared" si="15"/>
        <v>-4285.029597985876</v>
      </c>
      <c r="J115" s="1">
        <f t="shared" si="14"/>
        <v>-4757.924581883942</v>
      </c>
      <c r="K115" s="1">
        <f t="shared" si="14"/>
        <v>-4917.875585657259</v>
      </c>
      <c r="L115" s="1">
        <f t="shared" si="14"/>
        <v>-4972.1205115599</v>
      </c>
      <c r="M115" s="1">
        <f t="shared" si="14"/>
        <v>-4990.533356528079</v>
      </c>
      <c r="N115" s="1">
        <f t="shared" si="14"/>
        <v>-4996.785297770557</v>
      </c>
    </row>
    <row r="116" spans="1:14" ht="12.75">
      <c r="A116">
        <f t="shared" si="13"/>
        <v>109</v>
      </c>
      <c r="B116" s="1">
        <f>'Parameter values '!$G$19*(A116)+'Parameter values '!$G$20*(A116)^2+('Parameter values '!$G$21)*(A116)^3</f>
        <v>20470.636</v>
      </c>
      <c r="C116" s="1">
        <f t="shared" si="11"/>
        <v>147.62799999999697</v>
      </c>
      <c r="D116" s="11">
        <f t="shared" si="12"/>
        <v>1456560356369.4243</v>
      </c>
      <c r="E116" s="1">
        <f t="shared" si="15"/>
        <v>75416.94423605844</v>
      </c>
      <c r="F116" s="1">
        <f t="shared" si="15"/>
        <v>15234.373062297736</v>
      </c>
      <c r="G116" s="1">
        <f t="shared" si="15"/>
        <v>1272.4886204901516</v>
      </c>
      <c r="H116" s="1">
        <f t="shared" si="15"/>
        <v>-2944.9782963660987</v>
      </c>
      <c r="I116" s="1">
        <f t="shared" si="15"/>
        <v>-4314.953639807213</v>
      </c>
      <c r="J116" s="1">
        <f t="shared" si="14"/>
        <v>-4770.333906307062</v>
      </c>
      <c r="K116" s="1">
        <f t="shared" si="14"/>
        <v>-4922.856545531119</v>
      </c>
      <c r="L116" s="1">
        <f t="shared" si="14"/>
        <v>-4974.071460965723</v>
      </c>
      <c r="M116" s="1">
        <f t="shared" si="14"/>
        <v>-4991.283342448613</v>
      </c>
      <c r="N116" s="1">
        <f t="shared" si="14"/>
        <v>-4997.069422762055</v>
      </c>
    </row>
    <row r="117" spans="1:14" ht="12.75">
      <c r="A117">
        <f t="shared" si="13"/>
        <v>110</v>
      </c>
      <c r="B117" s="1">
        <f>'Parameter values '!$G$19*(A117)+'Parameter values '!$G$20*(A117)^2+('Parameter values '!$G$21)*(A117)^3</f>
        <v>20614</v>
      </c>
      <c r="C117" s="1">
        <f t="shared" si="11"/>
        <v>143.3640000000014</v>
      </c>
      <c r="D117" s="11">
        <f t="shared" si="12"/>
        <v>1453745368896.846</v>
      </c>
      <c r="E117" s="1">
        <f t="shared" si="15"/>
        <v>74789.79689772152</v>
      </c>
      <c r="F117" s="1">
        <f t="shared" si="15"/>
        <v>14926.695451823985</v>
      </c>
      <c r="G117" s="1">
        <f t="shared" si="15"/>
        <v>1123.9310391372417</v>
      </c>
      <c r="H117" s="1">
        <f t="shared" si="15"/>
        <v>-3012.3023821415527</v>
      </c>
      <c r="I117" s="1">
        <f t="shared" si="15"/>
        <v>-4343.794443606705</v>
      </c>
      <c r="J117" s="1">
        <f t="shared" si="14"/>
        <v>-4782.1644899142775</v>
      </c>
      <c r="K117" s="1">
        <f t="shared" si="14"/>
        <v>-4927.554694326525</v>
      </c>
      <c r="L117" s="1">
        <f t="shared" si="14"/>
        <v>-4975.892338673408</v>
      </c>
      <c r="M117" s="1">
        <f t="shared" si="14"/>
        <v>-4991.976063644577</v>
      </c>
      <c r="N117" s="1">
        <f t="shared" si="14"/>
        <v>-4997.329153015543</v>
      </c>
    </row>
    <row r="118" spans="1:14" ht="12.75">
      <c r="A118">
        <f t="shared" si="13"/>
        <v>111</v>
      </c>
      <c r="B118" s="1">
        <f>'Parameter values '!$G$19*(A118)+'Parameter values '!$G$20*(A118)^2+('Parameter values '!$G$21)*(A118)^3</f>
        <v>20753.003999999997</v>
      </c>
      <c r="C118" s="1">
        <f t="shared" si="11"/>
        <v>139.00399999999718</v>
      </c>
      <c r="D118" s="11">
        <f t="shared" si="12"/>
        <v>1450666869134.468</v>
      </c>
      <c r="E118" s="1">
        <f t="shared" si="15"/>
        <v>74152.24399025695</v>
      </c>
      <c r="F118" s="1">
        <f t="shared" si="15"/>
        <v>14619.537049416931</v>
      </c>
      <c r="G118" s="1">
        <f t="shared" si="15"/>
        <v>977.5035068566874</v>
      </c>
      <c r="H118" s="1">
        <f t="shared" si="15"/>
        <v>-3077.8974143970645</v>
      </c>
      <c r="I118" s="1">
        <f t="shared" si="15"/>
        <v>-4371.583016272553</v>
      </c>
      <c r="J118" s="1">
        <f t="shared" si="14"/>
        <v>-4793.440012280034</v>
      </c>
      <c r="K118" s="1">
        <f t="shared" si="14"/>
        <v>-4931.984800494936</v>
      </c>
      <c r="L118" s="1">
        <f t="shared" si="14"/>
        <v>-4977.5913273959195</v>
      </c>
      <c r="M118" s="1">
        <f t="shared" si="14"/>
        <v>-4992.615710098724</v>
      </c>
      <c r="N118" s="1">
        <f t="shared" si="14"/>
        <v>-4997.566515910038</v>
      </c>
    </row>
    <row r="119" spans="1:14" ht="12.75">
      <c r="A119">
        <f t="shared" si="13"/>
        <v>112</v>
      </c>
      <c r="B119" s="1">
        <f>'Parameter values '!$G$19*(A119)+'Parameter values '!$G$20*(A119)^2+('Parameter values '!$G$21)*(A119)^3</f>
        <v>20887.552</v>
      </c>
      <c r="C119" s="1">
        <f t="shared" si="11"/>
        <v>134.5480000000025</v>
      </c>
      <c r="D119" s="11">
        <f t="shared" si="12"/>
        <v>1447325056861.2244</v>
      </c>
      <c r="E119" s="1">
        <f t="shared" si="15"/>
        <v>73504.53351209222</v>
      </c>
      <c r="F119" s="1">
        <f t="shared" si="15"/>
        <v>14313.001053886377</v>
      </c>
      <c r="G119" s="1">
        <f t="shared" si="15"/>
        <v>833.2182719678245</v>
      </c>
      <c r="H119" s="1">
        <f t="shared" si="15"/>
        <v>-3141.789141541141</v>
      </c>
      <c r="I119" s="1">
        <f t="shared" si="15"/>
        <v>-4398.349933295123</v>
      </c>
      <c r="J119" s="1">
        <f t="shared" si="14"/>
        <v>-4804.183393378688</v>
      </c>
      <c r="K119" s="1">
        <f t="shared" si="14"/>
        <v>-4936.160953287215</v>
      </c>
      <c r="L119" s="1">
        <f t="shared" si="14"/>
        <v>-4979.17613408845</v>
      </c>
      <c r="M119" s="1">
        <f t="shared" si="14"/>
        <v>-4993.206181298225</v>
      </c>
      <c r="N119" s="1">
        <f t="shared" si="14"/>
        <v>-4997.7833768187475</v>
      </c>
    </row>
    <row r="120" spans="1:14" ht="12.75">
      <c r="A120">
        <f t="shared" si="13"/>
        <v>113</v>
      </c>
      <c r="B120" s="1">
        <f>'Parameter values '!$G$19*(A120)+'Parameter values '!$G$20*(A120)^2+('Parameter values '!$G$21)*(A120)^3</f>
        <v>21017.548000000003</v>
      </c>
      <c r="C120" s="1">
        <f t="shared" si="11"/>
        <v>129.99600000000282</v>
      </c>
      <c r="D120" s="11">
        <f t="shared" si="12"/>
        <v>1443720126215.3225</v>
      </c>
      <c r="E120" s="1">
        <f t="shared" si="15"/>
        <v>72846.91049811435</v>
      </c>
      <c r="F120" s="1">
        <f t="shared" si="15"/>
        <v>14007.1873692884</v>
      </c>
      <c r="G120" s="1">
        <f t="shared" si="15"/>
        <v>691.0854543155539</v>
      </c>
      <c r="H120" s="1">
        <f t="shared" si="15"/>
        <v>-3204.003852771132</v>
      </c>
      <c r="I120" s="1">
        <f t="shared" si="15"/>
        <v>-4424.125313745245</v>
      </c>
      <c r="J120" s="1">
        <f t="shared" si="14"/>
        <v>-4814.416803230513</v>
      </c>
      <c r="K120" s="1">
        <f t="shared" si="14"/>
        <v>-4940.0965869506035</v>
      </c>
      <c r="L120" s="1">
        <f t="shared" si="14"/>
        <v>-4980.654014339936</v>
      </c>
      <c r="M120" s="1">
        <f t="shared" si="14"/>
        <v>-4993.75110490253</v>
      </c>
      <c r="N120" s="1">
        <f t="shared" si="14"/>
        <v>-4997.9814514093805</v>
      </c>
    </row>
    <row r="121" spans="1:14" ht="12.75">
      <c r="A121">
        <f t="shared" si="13"/>
        <v>114</v>
      </c>
      <c r="B121" s="1">
        <f>'Parameter values '!$G$19*(A121)+'Parameter values '!$G$20*(A121)^2+('Parameter values '!$G$21)*(A121)^3</f>
        <v>21142.895999999997</v>
      </c>
      <c r="C121" s="1">
        <f t="shared" si="11"/>
        <v>125.3479999999945</v>
      </c>
      <c r="D121" s="11">
        <f t="shared" si="12"/>
        <v>1439852263120.8875</v>
      </c>
      <c r="E121" s="1">
        <f t="shared" si="15"/>
        <v>72179.61705981672</v>
      </c>
      <c r="F121" s="1">
        <f t="shared" si="15"/>
        <v>13702.192667490606</v>
      </c>
      <c r="G121" s="1">
        <f t="shared" si="15"/>
        <v>551.1131310223045</v>
      </c>
      <c r="H121" s="1">
        <f t="shared" si="15"/>
        <v>-3264.568312617507</v>
      </c>
      <c r="I121" s="1">
        <f t="shared" si="15"/>
        <v>-4448.938798045403</v>
      </c>
      <c r="J121" s="1">
        <f t="shared" si="14"/>
        <v>-4824.161672703759</v>
      </c>
      <c r="K121" s="1">
        <f t="shared" si="14"/>
        <v>-4943.804504660017</v>
      </c>
      <c r="L121" s="1">
        <f t="shared" si="14"/>
        <v>-4982.031795805701</v>
      </c>
      <c r="M121" s="1">
        <f t="shared" si="14"/>
        <v>-4994.253854352351</v>
      </c>
      <c r="N121" s="1">
        <f t="shared" si="14"/>
        <v>-4998.162317076891</v>
      </c>
    </row>
    <row r="122" spans="1:14" ht="12.75">
      <c r="A122">
        <f t="shared" si="13"/>
        <v>115</v>
      </c>
      <c r="B122" s="1">
        <f>'Parameter values '!$G$19*(A122)+'Parameter values '!$G$20*(A122)^2+('Parameter values '!$G$21)*(A122)^3</f>
        <v>21263.5</v>
      </c>
      <c r="C122" s="1">
        <f t="shared" si="11"/>
        <v>120.604000000003</v>
      </c>
      <c r="D122" s="11">
        <f t="shared" si="12"/>
        <v>1435721651209.284</v>
      </c>
      <c r="E122" s="1">
        <f t="shared" si="15"/>
        <v>71502.8924238907</v>
      </c>
      <c r="F122" s="1">
        <f t="shared" si="15"/>
        <v>13398.110449762271</v>
      </c>
      <c r="G122" s="1">
        <f t="shared" si="15"/>
        <v>413.3074200702918</v>
      </c>
      <c r="H122" s="1">
        <f t="shared" si="15"/>
        <v>-3323.509698739296</v>
      </c>
      <c r="I122" s="1">
        <f t="shared" si="15"/>
        <v>-4472.819528368478</v>
      </c>
      <c r="J122" s="1">
        <f t="shared" si="14"/>
        <v>-4833.438705334852</v>
      </c>
      <c r="K122" s="1">
        <f t="shared" si="14"/>
        <v>-4947.29690212312</v>
      </c>
      <c r="L122" s="1">
        <f t="shared" si="14"/>
        <v>-4983.315900690068</v>
      </c>
      <c r="M122" s="1">
        <f t="shared" si="14"/>
        <v>-4994.7175654655675</v>
      </c>
      <c r="N122" s="1">
        <f t="shared" si="14"/>
        <v>-4998.327423562761</v>
      </c>
    </row>
    <row r="123" spans="1:14" ht="12.75">
      <c r="A123">
        <f t="shared" si="13"/>
        <v>116</v>
      </c>
      <c r="B123" s="1">
        <f>'Parameter values '!$G$19*(A123)+'Parameter values '!$G$20*(A123)^2+('Parameter values '!$G$21)*(A123)^3</f>
        <v>21379.264</v>
      </c>
      <c r="C123" s="1">
        <f t="shared" si="11"/>
        <v>115.76399999999921</v>
      </c>
      <c r="D123" s="11">
        <f t="shared" si="12"/>
        <v>1431328463637.9316</v>
      </c>
      <c r="E123" s="1">
        <f t="shared" si="15"/>
        <v>70816.97296935873</v>
      </c>
      <c r="F123" s="1">
        <f t="shared" si="15"/>
        <v>13095.031107425295</v>
      </c>
      <c r="G123" s="1">
        <f t="shared" si="15"/>
        <v>277.67256174786667</v>
      </c>
      <c r="H123" s="1">
        <f t="shared" si="15"/>
        <v>-3380.8555428649443</v>
      </c>
      <c r="I123" s="1">
        <f t="shared" si="15"/>
        <v>-4495.796131505444</v>
      </c>
      <c r="J123" s="1">
        <f t="shared" si="14"/>
        <v>-4842.267890038605</v>
      </c>
      <c r="K123" s="1">
        <f t="shared" si="14"/>
        <v>-4950.585390806552</v>
      </c>
      <c r="L123" s="1">
        <f t="shared" si="14"/>
        <v>-4984.512367291352</v>
      </c>
      <c r="M123" s="1">
        <f t="shared" si="14"/>
        <v>-4995.145152065463</v>
      </c>
      <c r="N123" s="1">
        <f t="shared" si="14"/>
        <v>-4998.478102812354</v>
      </c>
    </row>
    <row r="124" spans="1:14" ht="12.75">
      <c r="A124">
        <f t="shared" si="13"/>
        <v>117</v>
      </c>
      <c r="B124" s="1">
        <f>'Parameter values '!$G$19*(A124)+'Parameter values '!$G$20*(A124)^2+('Parameter values '!$G$21)*(A124)^3</f>
        <v>21490.092</v>
      </c>
      <c r="C124" s="1">
        <f t="shared" si="11"/>
        <v>110.82800000000134</v>
      </c>
      <c r="D124" s="11">
        <f t="shared" si="12"/>
        <v>1426672869014.3232</v>
      </c>
      <c r="E124" s="1">
        <f t="shared" si="15"/>
        <v>70122.09226333989</v>
      </c>
      <c r="F124" s="1">
        <f t="shared" si="15"/>
        <v>12793.041981599088</v>
      </c>
      <c r="G124" s="1">
        <f t="shared" si="15"/>
        <v>144.210997993267</v>
      </c>
      <c r="H124" s="1">
        <f t="shared" si="15"/>
        <v>-3436.633674774596</v>
      </c>
      <c r="I124" s="1">
        <f t="shared" si="15"/>
        <v>-4517.896704050013</v>
      </c>
      <c r="J124" s="1">
        <f t="shared" si="15"/>
        <v>-4850.668514589554</v>
      </c>
      <c r="K124" s="1">
        <f t="shared" si="15"/>
        <v>-4953.681020737985</v>
      </c>
      <c r="L124" s="1">
        <f t="shared" si="15"/>
        <v>-4985.626870624738</v>
      </c>
      <c r="M124" s="1">
        <f t="shared" si="15"/>
        <v>-4995.539320686065</v>
      </c>
      <c r="N124" s="1">
        <f t="shared" si="15"/>
        <v>-4998.615578119291</v>
      </c>
    </row>
    <row r="125" spans="1:14" ht="12.75">
      <c r="A125">
        <f t="shared" si="13"/>
        <v>118</v>
      </c>
      <c r="B125" s="1">
        <f>'Parameter values '!$G$19*(A125)+'Parameter values '!$G$20*(A125)^2+('Parameter values '!$G$21)*(A125)^3</f>
        <v>21595.888000000003</v>
      </c>
      <c r="C125" s="1">
        <f t="shared" si="11"/>
        <v>105.7960000000021</v>
      </c>
      <c r="D125" s="11">
        <f t="shared" si="12"/>
        <v>1421755030230.47</v>
      </c>
      <c r="E125" s="1">
        <f aca="true" t="shared" si="16" ref="E125:N150">($D$3*$B125*EXP(((-1)*(E$4))*$A125)-$H$3)/(1-EXP((-1)*E$4*$A125))</f>
        <v>69418.48109553203</v>
      </c>
      <c r="F125" s="1">
        <f t="shared" si="16"/>
        <v>12492.227422069558</v>
      </c>
      <c r="G125" s="1">
        <f t="shared" si="16"/>
        <v>12.923449668209642</v>
      </c>
      <c r="H125" s="1">
        <f t="shared" si="16"/>
        <v>-3490.872169221563</v>
      </c>
      <c r="I125" s="1">
        <f t="shared" si="16"/>
        <v>-4539.148799754691</v>
      </c>
      <c r="J125" s="1">
        <f t="shared" si="16"/>
        <v>-4858.659179764324</v>
      </c>
      <c r="K125" s="1">
        <f t="shared" si="16"/>
        <v>-4956.594302845274</v>
      </c>
      <c r="L125" s="1">
        <f t="shared" si="16"/>
        <v>-4986.664742140993</v>
      </c>
      <c r="M125" s="1">
        <f t="shared" si="16"/>
        <v>-4995.9025843986565</v>
      </c>
      <c r="N125" s="1">
        <f t="shared" si="16"/>
        <v>-4998.740972603344</v>
      </c>
    </row>
    <row r="126" spans="1:14" ht="12.75">
      <c r="A126">
        <f t="shared" si="13"/>
        <v>119</v>
      </c>
      <c r="B126" s="1">
        <f>'Parameter values '!$G$19*(A126)+'Parameter values '!$G$20*(A126)^2+('Parameter values '!$G$21)*(A126)^3</f>
        <v>21696.555999999997</v>
      </c>
      <c r="C126" s="1">
        <f t="shared" si="11"/>
        <v>100.66799999999421</v>
      </c>
      <c r="D126" s="11">
        <f t="shared" si="12"/>
        <v>1416575103381.4385</v>
      </c>
      <c r="E126" s="1">
        <f t="shared" si="16"/>
        <v>68706.36751148896</v>
      </c>
      <c r="F126" s="1">
        <f t="shared" si="16"/>
        <v>12192.668845309821</v>
      </c>
      <c r="G126" s="1">
        <f t="shared" si="16"/>
        <v>-116.19100820653156</v>
      </c>
      <c r="H126" s="1">
        <f t="shared" si="16"/>
        <v>-3543.5992956926093</v>
      </c>
      <c r="I126" s="1">
        <f t="shared" si="16"/>
        <v>-4559.579418918969</v>
      </c>
      <c r="J126" s="1">
        <f t="shared" si="16"/>
        <v>-4866.2578140432115</v>
      </c>
      <c r="K126" s="1">
        <f t="shared" si="16"/>
        <v>-4959.335230800113</v>
      </c>
      <c r="L126" s="1">
        <f t="shared" si="16"/>
        <v>-4987.630988561279</v>
      </c>
      <c r="M126" s="1">
        <f t="shared" si="16"/>
        <v>-4996.237275802456</v>
      </c>
      <c r="N126" s="1">
        <f t="shared" si="16"/>
        <v>-4998.855317065848</v>
      </c>
    </row>
    <row r="127" spans="1:14" ht="12.75">
      <c r="A127">
        <f t="shared" si="13"/>
        <v>120</v>
      </c>
      <c r="B127" s="1">
        <f>'Parameter values '!$G$19*(A127)+'Parameter values '!$G$20*(A127)^2+('Parameter values '!$G$21)*(A127)^3</f>
        <v>21792</v>
      </c>
      <c r="C127" s="1">
        <f t="shared" si="11"/>
        <v>95.44400000000314</v>
      </c>
      <c r="D127" s="11">
        <f t="shared" si="12"/>
        <v>1411133243295.9749</v>
      </c>
      <c r="E127" s="1">
        <f t="shared" si="16"/>
        <v>67985.97684476628</v>
      </c>
      <c r="F127" s="1">
        <f t="shared" si="16"/>
        <v>11894.444791677955</v>
      </c>
      <c r="G127" s="1">
        <f t="shared" si="16"/>
        <v>-243.13487322197778</v>
      </c>
      <c r="H127" s="1">
        <f t="shared" si="16"/>
        <v>-3594.8434709084418</v>
      </c>
      <c r="I127" s="1">
        <f t="shared" si="16"/>
        <v>-4579.214999676566</v>
      </c>
      <c r="J127" s="1">
        <f t="shared" si="16"/>
        <v>-4873.4816887770685</v>
      </c>
      <c r="K127" s="1">
        <f t="shared" si="16"/>
        <v>-4961.9133023390605</v>
      </c>
      <c r="L127" s="1">
        <f t="shared" si="16"/>
        <v>-4988.530309849963</v>
      </c>
      <c r="M127" s="1">
        <f t="shared" si="16"/>
        <v>-4996.545559221489</v>
      </c>
      <c r="N127" s="1">
        <f t="shared" si="16"/>
        <v>-4998.959557264236</v>
      </c>
    </row>
    <row r="128" spans="1:14" ht="12.75">
      <c r="A128">
        <f t="shared" si="13"/>
        <v>121</v>
      </c>
      <c r="B128" s="1">
        <f>'Parameter values '!$G$19*(A128)+'Parameter values '!$G$20*(A128)^2+('Parameter values '!$G$21)*(A128)^3</f>
        <v>21882.123999999996</v>
      </c>
      <c r="C128" s="1">
        <f t="shared" si="11"/>
        <v>90.12399999999616</v>
      </c>
      <c r="D128" s="11">
        <f t="shared" si="12"/>
        <v>1405429595775.5051</v>
      </c>
      <c r="E128" s="1">
        <f t="shared" si="16"/>
        <v>67257.53174800346</v>
      </c>
      <c r="F128" s="1">
        <f t="shared" si="16"/>
        <v>11597.630981814926</v>
      </c>
      <c r="G128" s="1">
        <f t="shared" si="16"/>
        <v>-367.91214432693175</v>
      </c>
      <c r="H128" s="1">
        <f t="shared" si="16"/>
        <v>-3644.633213967715</v>
      </c>
      <c r="I128" s="1">
        <f t="shared" si="16"/>
        <v>-4598.081411054611</v>
      </c>
      <c r="J128" s="1">
        <f t="shared" si="16"/>
        <v>-4880.34743373291</v>
      </c>
      <c r="K128" s="1">
        <f t="shared" si="16"/>
        <v>-4964.337540039872</v>
      </c>
      <c r="L128" s="1">
        <f t="shared" si="16"/>
        <v>-4989.367116348862</v>
      </c>
      <c r="M128" s="1">
        <f t="shared" si="16"/>
        <v>-4996.829442148415</v>
      </c>
      <c r="N128" s="1">
        <f t="shared" si="16"/>
        <v>-4999.054560644959</v>
      </c>
    </row>
    <row r="129" spans="1:14" ht="12.75">
      <c r="A129">
        <f t="shared" si="13"/>
        <v>122</v>
      </c>
      <c r="B129" s="1">
        <f>'Parameter values '!$G$19*(A129)+'Parameter values '!$G$20*(A129)^2+('Parameter values '!$G$21)*(A129)^3</f>
        <v>21966.832000000002</v>
      </c>
      <c r="C129" s="1">
        <f t="shared" si="11"/>
        <v>84.708000000006</v>
      </c>
      <c r="D129" s="11">
        <f t="shared" si="12"/>
        <v>1399464303134.9326</v>
      </c>
      <c r="E129" s="1">
        <f t="shared" si="16"/>
        <v>66521.25222300705</v>
      </c>
      <c r="F129" s="1">
        <f t="shared" si="16"/>
        <v>11302.300372263979</v>
      </c>
      <c r="G129" s="1">
        <f t="shared" si="16"/>
        <v>-490.5282525180715</v>
      </c>
      <c r="H129" s="1">
        <f t="shared" si="16"/>
        <v>-3692.9971040396745</v>
      </c>
      <c r="I129" s="1">
        <f t="shared" si="16"/>
        <v>-4616.203947683481</v>
      </c>
      <c r="J129" s="1">
        <f t="shared" si="16"/>
        <v>-4886.8710529387345</v>
      </c>
      <c r="K129" s="1">
        <f t="shared" si="16"/>
        <v>-4966.616511535612</v>
      </c>
      <c r="L129" s="1">
        <f t="shared" si="16"/>
        <v>-4990.1455450974345</v>
      </c>
      <c r="M129" s="1">
        <f t="shared" si="16"/>
        <v>-4997.090785974807</v>
      </c>
      <c r="N129" s="1">
        <f t="shared" si="16"/>
        <v>-4999.141122571852</v>
      </c>
    </row>
    <row r="130" spans="1:14" ht="12.75">
      <c r="A130">
        <f t="shared" si="13"/>
        <v>123</v>
      </c>
      <c r="B130" s="1">
        <f>'Parameter values '!$G$19*(A130)+'Parameter values '!$G$20*(A130)^2+('Parameter values '!$G$21)*(A130)^3</f>
        <v>22046.028000000002</v>
      </c>
      <c r="C130" s="1">
        <f t="shared" si="11"/>
        <v>79.19599999999991</v>
      </c>
      <c r="D130" s="11">
        <f t="shared" si="12"/>
        <v>1393237503061.0566</v>
      </c>
      <c r="E130" s="1">
        <f t="shared" si="16"/>
        <v>65777.35564989311</v>
      </c>
      <c r="F130" s="1">
        <f t="shared" si="16"/>
        <v>11008.523210330753</v>
      </c>
      <c r="G130" s="1">
        <f t="shared" si="16"/>
        <v>-610.9899934434613</v>
      </c>
      <c r="H130" s="1">
        <f t="shared" si="16"/>
        <v>-3739.9637405125272</v>
      </c>
      <c r="I130" s="1">
        <f t="shared" si="16"/>
        <v>-4633.607326041696</v>
      </c>
      <c r="J130" s="1">
        <f t="shared" si="16"/>
        <v>-4893.067940754561</v>
      </c>
      <c r="K130" s="1">
        <f t="shared" si="16"/>
        <v>-4968.758349153148</v>
      </c>
      <c r="L130" s="1">
        <f t="shared" si="16"/>
        <v>-4990.8694753643185</v>
      </c>
      <c r="M130" s="1">
        <f t="shared" si="16"/>
        <v>-4997.331316046077</v>
      </c>
      <c r="N130" s="1">
        <f t="shared" si="16"/>
        <v>-4999.219972084772</v>
      </c>
    </row>
    <row r="131" spans="1:14" ht="12.75">
      <c r="A131">
        <f t="shared" si="13"/>
        <v>124</v>
      </c>
      <c r="B131" s="1">
        <f>'Parameter values '!$G$19*(A131)+'Parameter values '!$G$20*(A131)^2+('Parameter values '!$G$21)*(A131)^3</f>
        <v>22119.615999999998</v>
      </c>
      <c r="C131" s="1">
        <f t="shared" si="11"/>
        <v>73.5879999999961</v>
      </c>
      <c r="D131" s="11">
        <f t="shared" si="12"/>
        <v>1386749328799.193</v>
      </c>
      <c r="E131" s="1">
        <f t="shared" si="16"/>
        <v>65026.056815346084</v>
      </c>
      <c r="F131" s="1">
        <f t="shared" si="16"/>
        <v>10716.367088202067</v>
      </c>
      <c r="G131" s="1">
        <f t="shared" si="16"/>
        <v>-729.3054618888214</v>
      </c>
      <c r="H131" s="1">
        <f t="shared" si="16"/>
        <v>-3785.5617055065013</v>
      </c>
      <c r="I131" s="1">
        <f t="shared" si="16"/>
        <v>-4650.315682125774</v>
      </c>
      <c r="J131" s="1">
        <f t="shared" si="16"/>
        <v>-4898.952898102919</v>
      </c>
      <c r="K131" s="1">
        <f t="shared" si="16"/>
        <v>-4970.770768966331</v>
      </c>
      <c r="L131" s="1">
        <f t="shared" si="16"/>
        <v>-4991.542543416259</v>
      </c>
      <c r="M131" s="1">
        <f t="shared" si="16"/>
        <v>-4997.552631077834</v>
      </c>
      <c r="N131" s="1">
        <f t="shared" si="16"/>
        <v>-4999.291777221279</v>
      </c>
    </row>
    <row r="132" spans="1:14" ht="12.75">
      <c r="A132">
        <f t="shared" si="13"/>
        <v>125</v>
      </c>
      <c r="B132" s="1">
        <f>'Parameter values '!$G$19*(A132)+'Parameter values '!$G$20*(A132)^2+('Parameter values '!$G$21)*(A132)^3</f>
        <v>22187.5</v>
      </c>
      <c r="C132" s="1">
        <f t="shared" si="11"/>
        <v>67.88400000000183</v>
      </c>
      <c r="D132" s="11">
        <f t="shared" si="12"/>
        <v>1379999909330.8335</v>
      </c>
      <c r="E132" s="1">
        <f t="shared" si="16"/>
        <v>64267.567940044726</v>
      </c>
      <c r="F132" s="1">
        <f t="shared" si="16"/>
        <v>10425.896996339474</v>
      </c>
      <c r="G132" s="1">
        <f t="shared" si="16"/>
        <v>-845.4839881162261</v>
      </c>
      <c r="H132" s="1">
        <f t="shared" si="16"/>
        <v>-3829.81952866252</v>
      </c>
      <c r="I132" s="1">
        <f t="shared" si="16"/>
        <v>-4666.352570440285</v>
      </c>
      <c r="J132" s="1">
        <f t="shared" si="16"/>
        <v>-4904.5401487978215</v>
      </c>
      <c r="K132" s="1">
        <f t="shared" si="16"/>
        <v>-4972.66108925751</v>
      </c>
      <c r="L132" s="1">
        <f t="shared" si="16"/>
        <v>-4992.168156550829</v>
      </c>
      <c r="M132" s="1">
        <f t="shared" si="16"/>
        <v>-4997.756211969055</v>
      </c>
      <c r="N132" s="1">
        <f t="shared" si="16"/>
        <v>-4999.357149932137</v>
      </c>
    </row>
    <row r="133" spans="1:14" ht="12.75">
      <c r="A133">
        <f t="shared" si="13"/>
        <v>126</v>
      </c>
      <c r="B133" s="1">
        <f>'Parameter values '!$G$19*(A133)+'Parameter values '!$G$20*(A133)^2+('Parameter values '!$G$21)*(A133)^3</f>
        <v>22249.584</v>
      </c>
      <c r="C133" s="1">
        <f t="shared" si="11"/>
        <v>62.08399999999892</v>
      </c>
      <c r="D133" s="11">
        <f t="shared" si="12"/>
        <v>1372989368333.0603</v>
      </c>
      <c r="E133" s="1">
        <f t="shared" si="16"/>
        <v>63502.09870530438</v>
      </c>
      <c r="F133" s="1">
        <f t="shared" si="16"/>
        <v>10137.175376162597</v>
      </c>
      <c r="G133" s="1">
        <f t="shared" si="16"/>
        <v>-959.5360760248724</v>
      </c>
      <c r="H133" s="1">
        <f t="shared" si="16"/>
        <v>-3872.7656541193733</v>
      </c>
      <c r="I133" s="1">
        <f t="shared" si="16"/>
        <v>-4681.740964208541</v>
      </c>
      <c r="J133" s="1">
        <f t="shared" si="16"/>
        <v>-4909.84335591673</v>
      </c>
      <c r="K133" s="1">
        <f t="shared" si="16"/>
        <v>-4974.436248384019</v>
      </c>
      <c r="L133" s="1">
        <f t="shared" si="16"/>
        <v>-4992.74950641966</v>
      </c>
      <c r="M133" s="1">
        <f t="shared" si="16"/>
        <v>-4997.943430046021</v>
      </c>
      <c r="N133" s="1">
        <f t="shared" si="16"/>
        <v>-4999.416650619497</v>
      </c>
    </row>
    <row r="134" spans="1:14" ht="12.75">
      <c r="A134">
        <f t="shared" si="13"/>
        <v>127</v>
      </c>
      <c r="B134" s="1">
        <f>'Parameter values '!$G$19*(A134)+'Parameter values '!$G$20*(A134)^2+('Parameter values '!$G$21)*(A134)^3</f>
        <v>22305.771999999997</v>
      </c>
      <c r="C134" s="1">
        <f t="shared" si="11"/>
        <v>56.18799999999828</v>
      </c>
      <c r="D134" s="11">
        <f t="shared" si="12"/>
        <v>1365717829194.7646</v>
      </c>
      <c r="E134" s="1">
        <f t="shared" si="16"/>
        <v>62729.856278981126</v>
      </c>
      <c r="F134" s="1">
        <f t="shared" si="16"/>
        <v>9850.262172035887</v>
      </c>
      <c r="G134" s="1">
        <f t="shared" si="16"/>
        <v>-1071.473343103781</v>
      </c>
      <c r="H134" s="1">
        <f t="shared" si="16"/>
        <v>-3914.428409594222</v>
      </c>
      <c r="I134" s="1">
        <f t="shared" si="16"/>
        <v>-4696.50325670935</v>
      </c>
      <c r="J134" s="1">
        <f t="shared" si="16"/>
        <v>-4914.875638165094</v>
      </c>
      <c r="K134" s="1">
        <f t="shared" si="16"/>
        <v>-4976.102822048965</v>
      </c>
      <c r="L134" s="1">
        <f t="shared" si="16"/>
        <v>-4993.289581668862</v>
      </c>
      <c r="M134" s="1">
        <f t="shared" si="16"/>
        <v>-4998.115554769563</v>
      </c>
      <c r="N134" s="1">
        <f t="shared" si="16"/>
        <v>-4999.470792324783</v>
      </c>
    </row>
    <row r="135" spans="1:14" ht="12.75">
      <c r="A135">
        <f t="shared" si="13"/>
        <v>128</v>
      </c>
      <c r="B135" s="1">
        <f>'Parameter values '!$G$19*(A135)+'Parameter values '!$G$20*(A135)^2+('Parameter values '!$G$21)*(A135)^3</f>
        <v>22355.968</v>
      </c>
      <c r="C135" s="1">
        <f t="shared" si="11"/>
        <v>50.19600000000355</v>
      </c>
      <c r="D135" s="11">
        <f t="shared" si="12"/>
        <v>1358185407863.9343</v>
      </c>
      <c r="E135" s="1">
        <f t="shared" si="16"/>
        <v>61951.045340680066</v>
      </c>
      <c r="F135" s="1">
        <f t="shared" si="16"/>
        <v>9565.21488257128</v>
      </c>
      <c r="G135" s="1">
        <f t="shared" si="16"/>
        <v>-1181.3084621462547</v>
      </c>
      <c r="H135" s="1">
        <f t="shared" si="16"/>
        <v>-3954.835977483272</v>
      </c>
      <c r="I135" s="1">
        <f t="shared" si="16"/>
        <v>-4710.661263650127</v>
      </c>
      <c r="J135" s="1">
        <f t="shared" si="16"/>
        <v>-4919.649586187894</v>
      </c>
      <c r="K135" s="1">
        <f t="shared" si="16"/>
        <v>-4977.667039977976</v>
      </c>
      <c r="L135" s="1">
        <f t="shared" si="16"/>
        <v>-4993.7911799233325</v>
      </c>
      <c r="M135" s="1">
        <f t="shared" si="16"/>
        <v>-4998.273760936691</v>
      </c>
      <c r="N135" s="1">
        <f t="shared" si="16"/>
        <v>-4999.520044591606</v>
      </c>
    </row>
    <row r="136" spans="1:14" ht="12.75">
      <c r="A136">
        <f t="shared" si="13"/>
        <v>129</v>
      </c>
      <c r="B136" s="1">
        <f>'Parameter values '!$G$19*(A136)+'Parameter values '!$G$20*(A136)^2+('Parameter values '!$G$21)*(A136)^3</f>
        <v>22400.076</v>
      </c>
      <c r="C136" s="1">
        <f aca="true" t="shared" si="17" ref="C136:C152">B136-B135</f>
        <v>44.108000000000175</v>
      </c>
      <c r="D136" s="11">
        <f t="shared" si="12"/>
        <v>1350392217880.9753</v>
      </c>
      <c r="E136" s="1">
        <f t="shared" si="16"/>
        <v>61165.868106307506</v>
      </c>
      <c r="F136" s="1">
        <f t="shared" si="16"/>
        <v>9282.088611258247</v>
      </c>
      <c r="G136" s="1">
        <f t="shared" si="16"/>
        <v>-1289.055104696121</v>
      </c>
      <c r="H136" s="1">
        <f t="shared" si="16"/>
        <v>-3994.016367901436</v>
      </c>
      <c r="I136" s="1">
        <f t="shared" si="16"/>
        <v>-4724.236226491307</v>
      </c>
      <c r="J136" s="1">
        <f t="shared" si="16"/>
        <v>-4924.177278787022</v>
      </c>
      <c r="K136" s="1">
        <f t="shared" si="16"/>
        <v>-4979.134802005708</v>
      </c>
      <c r="L136" s="1">
        <f t="shared" si="16"/>
        <v>-4994.256919141367</v>
      </c>
      <c r="M136" s="1">
        <f t="shared" si="16"/>
        <v>-4998.419135406325</v>
      </c>
      <c r="N136" s="1">
        <f t="shared" si="16"/>
        <v>-4999.56483702736</v>
      </c>
    </row>
    <row r="137" spans="1:14" ht="12.75">
      <c r="A137">
        <f t="shared" si="13"/>
        <v>130</v>
      </c>
      <c r="B137" s="1">
        <f>'Parameter values '!$G$19*(A137)+'Parameter values '!$G$20*(A137)^2+('Parameter values '!$G$21)*(A137)^3</f>
        <v>22438</v>
      </c>
      <c r="C137" s="1">
        <f t="shared" si="17"/>
        <v>37.92399999999907</v>
      </c>
      <c r="D137" s="11">
        <f aca="true" t="shared" si="18" ref="D137:D151">($D$3*B137*EXP(((-1)*($D$4))*A137)-$H$3)/(1-EXP((-1)*$D$4*A137))</f>
        <v>1342338369292.7668</v>
      </c>
      <c r="E137" s="1">
        <f t="shared" si="16"/>
        <v>60374.52435200496</v>
      </c>
      <c r="F137" s="1">
        <f t="shared" si="16"/>
        <v>9000.936116431809</v>
      </c>
      <c r="G137" s="1">
        <f t="shared" si="16"/>
        <v>-1394.7278861956956</v>
      </c>
      <c r="H137" s="1">
        <f t="shared" si="16"/>
        <v>-4031.9973935817916</v>
      </c>
      <c r="I137" s="1">
        <f t="shared" si="16"/>
        <v>-4737.24881664158</v>
      </c>
      <c r="J137" s="1">
        <f t="shared" si="16"/>
        <v>-4928.470299007578</v>
      </c>
      <c r="K137" s="1">
        <f t="shared" si="16"/>
        <v>-4980.511693577748</v>
      </c>
      <c r="L137" s="1">
        <f t="shared" si="16"/>
        <v>-4994.689248365743</v>
      </c>
      <c r="M137" s="1">
        <f t="shared" si="16"/>
        <v>-4998.552683377389</v>
      </c>
      <c r="N137" s="1">
        <f t="shared" si="16"/>
        <v>-4999.605562585606</v>
      </c>
    </row>
    <row r="138" spans="1:14" ht="12.75">
      <c r="A138">
        <f t="shared" si="13"/>
        <v>131</v>
      </c>
      <c r="B138" s="1">
        <f>'Parameter values '!$G$19*(A138)+'Parameter values '!$G$20*(A138)^2+('Parameter values '!$G$21)*(A138)^3</f>
        <v>22469.644</v>
      </c>
      <c r="C138" s="1">
        <f t="shared" si="17"/>
        <v>31.644000000000233</v>
      </c>
      <c r="D138" s="11">
        <f t="shared" si="18"/>
        <v>1334023968786.002</v>
      </c>
      <c r="E138" s="1">
        <f t="shared" si="16"/>
        <v>59577.21143749914</v>
      </c>
      <c r="F138" s="1">
        <f t="shared" si="16"/>
        <v>8721.807860588136</v>
      </c>
      <c r="G138" s="1">
        <f t="shared" si="16"/>
        <v>-1498.3423128055679</v>
      </c>
      <c r="H138" s="1">
        <f t="shared" si="16"/>
        <v>-4068.806646557657</v>
      </c>
      <c r="I138" s="1">
        <f t="shared" si="16"/>
        <v>-4749.719140447736</v>
      </c>
      <c r="J138" s="1">
        <f t="shared" si="16"/>
        <v>-4932.5397500599975</v>
      </c>
      <c r="K138" s="1">
        <f t="shared" si="16"/>
        <v>-4981.803000675175</v>
      </c>
      <c r="L138" s="1">
        <f t="shared" si="16"/>
        <v>-4995.090457896992</v>
      </c>
      <c r="M138" s="1">
        <f t="shared" si="16"/>
        <v>-4998.675334246235</v>
      </c>
      <c r="N138" s="1">
        <f t="shared" si="16"/>
        <v>-4999.64258058987</v>
      </c>
    </row>
    <row r="139" spans="1:14" ht="12.75">
      <c r="A139">
        <f t="shared" si="13"/>
        <v>132</v>
      </c>
      <c r="B139" s="1">
        <f>'Parameter values '!$G$19*(A139)+'Parameter values '!$G$20*(A139)^2+('Parameter values '!$G$21)*(A139)^3</f>
        <v>22494.912000000004</v>
      </c>
      <c r="C139" s="1">
        <f t="shared" si="17"/>
        <v>25.268000000003667</v>
      </c>
      <c r="D139" s="11">
        <f t="shared" si="18"/>
        <v>1325449119814.4666</v>
      </c>
      <c r="E139" s="1">
        <f t="shared" si="16"/>
        <v>58774.12432890134</v>
      </c>
      <c r="F139" s="1">
        <f t="shared" si="16"/>
        <v>8444.752059056656</v>
      </c>
      <c r="G139" s="1">
        <f t="shared" si="16"/>
        <v>-1599.9147298663047</v>
      </c>
      <c r="H139" s="1">
        <f t="shared" si="16"/>
        <v>-4104.471476552081</v>
      </c>
      <c r="I139" s="1">
        <f t="shared" si="16"/>
        <v>-4761.666744907206</v>
      </c>
      <c r="J139" s="1">
        <f t="shared" si="16"/>
        <v>-4936.396271048589</v>
      </c>
      <c r="K139" s="1">
        <f t="shared" si="16"/>
        <v>-4983.013724170422</v>
      </c>
      <c r="L139" s="1">
        <f t="shared" si="16"/>
        <v>-4995.462688914143</v>
      </c>
      <c r="M139" s="1">
        <f t="shared" si="16"/>
        <v>-4998.787947068959</v>
      </c>
      <c r="N139" s="1">
        <f t="shared" si="16"/>
        <v>-4999.676219518106</v>
      </c>
    </row>
    <row r="140" spans="1:14" ht="12.75">
      <c r="A140">
        <f t="shared" si="13"/>
        <v>133</v>
      </c>
      <c r="B140" s="1">
        <f>'Parameter values '!$G$19*(A140)+'Parameter values '!$G$20*(A140)^2+('Parameter values '!$G$21)*(A140)^3</f>
        <v>22513.708</v>
      </c>
      <c r="C140" s="1">
        <f t="shared" si="17"/>
        <v>18.79599999999482</v>
      </c>
      <c r="D140" s="11">
        <f t="shared" si="18"/>
        <v>1316613922720.578</v>
      </c>
      <c r="E140" s="1">
        <f t="shared" si="16"/>
        <v>57965.45562098648</v>
      </c>
      <c r="F140" s="1">
        <f t="shared" si="16"/>
        <v>8169.814728036841</v>
      </c>
      <c r="G140" s="1">
        <f t="shared" si="16"/>
        <v>-1699.4622719722036</v>
      </c>
      <c r="H140" s="1">
        <f t="shared" si="16"/>
        <v>-4139.018971001575</v>
      </c>
      <c r="I140" s="1">
        <f t="shared" si="16"/>
        <v>-4773.110624035309</v>
      </c>
      <c r="J140" s="1">
        <f t="shared" si="16"/>
        <v>-4940.050052480418</v>
      </c>
      <c r="K140" s="1">
        <f t="shared" si="16"/>
        <v>-4984.148593624347</v>
      </c>
      <c r="L140" s="1">
        <f t="shared" si="16"/>
        <v>-4995.807942567627</v>
      </c>
      <c r="M140" s="1">
        <f t="shared" si="16"/>
        <v>-4998.891315652932</v>
      </c>
      <c r="N140" s="1">
        <f t="shared" si="16"/>
        <v>-4999.70677956573</v>
      </c>
    </row>
    <row r="141" spans="1:14" ht="12.75">
      <c r="A141">
        <f t="shared" si="13"/>
        <v>134</v>
      </c>
      <c r="B141" s="1">
        <f>'Parameter values '!$G$19*(A141)+'Parameter values '!$G$20*(A141)^2+('Parameter values '!$G$21)*(A141)^3</f>
        <v>22525.935999999994</v>
      </c>
      <c r="C141" s="1">
        <f t="shared" si="17"/>
        <v>12.227999999995518</v>
      </c>
      <c r="D141" s="11">
        <f t="shared" si="18"/>
        <v>1307518474851.481</v>
      </c>
      <c r="E141" s="1">
        <f t="shared" si="16"/>
        <v>57151.39555898115</v>
      </c>
      <c r="F141" s="1">
        <f t="shared" si="16"/>
        <v>7897.039732007255</v>
      </c>
      <c r="G141" s="1">
        <f t="shared" si="16"/>
        <v>-1797.0028146273091</v>
      </c>
      <c r="H141" s="1">
        <f t="shared" si="16"/>
        <v>-4172.475936642869</v>
      </c>
      <c r="I141" s="1">
        <f t="shared" si="16"/>
        <v>-4784.069225823191</v>
      </c>
      <c r="J141" s="1">
        <f t="shared" si="16"/>
        <v>-4943.510851531593</v>
      </c>
      <c r="K141" s="1">
        <f t="shared" si="16"/>
        <v>-4985.212080535424</v>
      </c>
      <c r="L141" s="1">
        <f t="shared" si="16"/>
        <v>-4996.128088568488</v>
      </c>
      <c r="M141" s="1">
        <f t="shared" si="16"/>
        <v>-4998.986173300557</v>
      </c>
      <c r="N141" s="1">
        <f t="shared" si="16"/>
        <v>-4999.734535003936</v>
      </c>
    </row>
    <row r="142" spans="1:14" ht="12.75">
      <c r="A142">
        <f t="shared" si="13"/>
        <v>135</v>
      </c>
      <c r="B142" s="3">
        <f>'Parameter values '!$G$19*(A142)+'Parameter values '!$G$20*(A142)^2+('Parameter values '!$G$21)*(A142)^3</f>
        <v>22531.5</v>
      </c>
      <c r="C142" s="1">
        <f t="shared" si="17"/>
        <v>5.564000000005763</v>
      </c>
      <c r="D142" s="11">
        <f t="shared" si="18"/>
        <v>1298162870669.984</v>
      </c>
      <c r="E142" s="1">
        <f t="shared" si="16"/>
        <v>56332.13205988716</v>
      </c>
      <c r="F142" s="1">
        <f t="shared" si="16"/>
        <v>7626.468830513771</v>
      </c>
      <c r="G142" s="1">
        <f t="shared" si="16"/>
        <v>-1892.5549274539371</v>
      </c>
      <c r="H142" s="1">
        <f t="shared" si="16"/>
        <v>-4204.868882593489</v>
      </c>
      <c r="I142" s="1">
        <f t="shared" si="16"/>
        <v>-4794.5604597260935</v>
      </c>
      <c r="J142" s="1">
        <f t="shared" si="16"/>
        <v>-4946.788007050927</v>
      </c>
      <c r="K142" s="1">
        <f t="shared" si="16"/>
        <v>-4986.2084110528485</v>
      </c>
      <c r="L142" s="1">
        <f t="shared" si="16"/>
        <v>-4996.424873297376</v>
      </c>
      <c r="M142" s="1">
        <f t="shared" si="16"/>
        <v>-4999.073197227094</v>
      </c>
      <c r="N142" s="1">
        <f t="shared" si="16"/>
        <v>-4999.759736348801</v>
      </c>
    </row>
    <row r="143" spans="1:14" ht="12.75">
      <c r="A143">
        <f t="shared" si="13"/>
        <v>136</v>
      </c>
      <c r="B143" s="1">
        <f>'Parameter values '!$G$19*(A143)+'Parameter values '!$G$20*(A143)^2+('Parameter values '!$G$21)*(A143)^3</f>
        <v>22530.303999999996</v>
      </c>
      <c r="C143" s="1">
        <f t="shared" si="17"/>
        <v>-1.1960000000035507</v>
      </c>
      <c r="D143" s="11">
        <f t="shared" si="18"/>
        <v>1288547201860.5984</v>
      </c>
      <c r="E143" s="1">
        <f t="shared" si="16"/>
        <v>55507.850733366235</v>
      </c>
      <c r="F143" s="1">
        <f t="shared" si="16"/>
        <v>7358.141724343422</v>
      </c>
      <c r="G143" s="1">
        <f t="shared" si="16"/>
        <v>-1986.1378289240047</v>
      </c>
      <c r="H143" s="1">
        <f t="shared" si="16"/>
        <v>-4236.224004858895</v>
      </c>
      <c r="I143" s="1">
        <f t="shared" si="16"/>
        <v>-4804.601704625197</v>
      </c>
      <c r="J143" s="1">
        <f t="shared" si="16"/>
        <v>-4949.890454283618</v>
      </c>
      <c r="K143" s="1">
        <f t="shared" si="16"/>
        <v>-4987.141578166099</v>
      </c>
      <c r="L143" s="1">
        <f t="shared" si="16"/>
        <v>-4996.699927456089</v>
      </c>
      <c r="M143" s="1">
        <f t="shared" si="16"/>
        <v>-4999.1530126731495</v>
      </c>
      <c r="N143" s="1">
        <f t="shared" si="16"/>
        <v>-4999.782612355636</v>
      </c>
    </row>
    <row r="144" spans="1:14" ht="12.75">
      <c r="A144">
        <f aca="true" t="shared" si="19" ref="A144:A151">A143+1</f>
        <v>137</v>
      </c>
      <c r="B144" s="1">
        <f>'Parameter values '!$G$19*(A144)+'Parameter values '!$G$20*(A144)^2+('Parameter values '!$G$21)*(A144)^3</f>
        <v>22522.252</v>
      </c>
      <c r="C144" s="1">
        <f t="shared" si="17"/>
        <v>-8.051999999996042</v>
      </c>
      <c r="D144" s="11">
        <f t="shared" si="18"/>
        <v>1278671557430.9402</v>
      </c>
      <c r="E144" s="1">
        <f t="shared" si="16"/>
        <v>54678.73490220995</v>
      </c>
      <c r="F144" s="1">
        <f t="shared" si="16"/>
        <v>7092.096101089923</v>
      </c>
      <c r="G144" s="1">
        <f t="shared" si="16"/>
        <v>-2077.771342583552</v>
      </c>
      <c r="H144" s="1">
        <f t="shared" si="16"/>
        <v>-4266.567172200917</v>
      </c>
      <c r="I144" s="1">
        <f t="shared" si="16"/>
        <v>-4814.209817209696</v>
      </c>
      <c r="J144" s="1">
        <f t="shared" si="16"/>
        <v>-4952.826739300074</v>
      </c>
      <c r="K144" s="1">
        <f t="shared" si="16"/>
        <v>-4988.015353384087</v>
      </c>
      <c r="L144" s="1">
        <f t="shared" si="16"/>
        <v>-4996.954773283825</v>
      </c>
      <c r="M144" s="1">
        <f t="shared" si="16"/>
        <v>-4999.226196731381</v>
      </c>
      <c r="N144" s="1">
        <f t="shared" si="16"/>
        <v>-4999.803371851967</v>
      </c>
    </row>
    <row r="145" spans="1:14" ht="12.75">
      <c r="A145">
        <f t="shared" si="19"/>
        <v>138</v>
      </c>
      <c r="B145" s="1">
        <f>'Parameter values '!$G$19*(A145)+'Parameter values '!$G$20*(A145)^2+('Parameter values '!$G$21)*(A145)^3</f>
        <v>22507.248</v>
      </c>
      <c r="C145" s="1">
        <f t="shared" si="17"/>
        <v>-15.004000000000815</v>
      </c>
      <c r="D145" s="11">
        <f t="shared" si="18"/>
        <v>1268536023808.7158</v>
      </c>
      <c r="E145" s="1">
        <f t="shared" si="16"/>
        <v>53844.965622416705</v>
      </c>
      <c r="F145" s="1">
        <f t="shared" si="16"/>
        <v>6828.367680116267</v>
      </c>
      <c r="G145" s="1">
        <f t="shared" si="16"/>
        <v>-2167.4758547409106</v>
      </c>
      <c r="H145" s="1">
        <f t="shared" si="16"/>
        <v>-4295.923913304137</v>
      </c>
      <c r="I145" s="1">
        <f t="shared" si="16"/>
        <v>-4823.401140729033</v>
      </c>
      <c r="J145" s="1">
        <f t="shared" si="16"/>
        <v>-4955.605033117316</v>
      </c>
      <c r="K145" s="1">
        <f t="shared" si="16"/>
        <v>-4988.833297917504</v>
      </c>
      <c r="L145" s="1">
        <f t="shared" si="16"/>
        <v>-4997.190831359452</v>
      </c>
      <c r="M145" s="1">
        <f t="shared" si="16"/>
        <v>-4999.293281905777</v>
      </c>
      <c r="N145" s="1">
        <f t="shared" si="16"/>
        <v>-4999.822205421626</v>
      </c>
    </row>
    <row r="146" spans="1:14" ht="12.75">
      <c r="A146">
        <f t="shared" si="19"/>
        <v>139</v>
      </c>
      <c r="B146" s="1">
        <f>'Parameter values '!$G$19*(A146)+'Parameter values '!$G$20*(A146)^2+('Parameter values '!$G$21)*(A146)^3</f>
        <v>22485.195999999996</v>
      </c>
      <c r="C146" s="1">
        <f t="shared" si="17"/>
        <v>-22.052000000003318</v>
      </c>
      <c r="D146" s="11">
        <f t="shared" si="18"/>
        <v>1258140684934.5256</v>
      </c>
      <c r="E146" s="1">
        <f t="shared" si="16"/>
        <v>53006.72170289733</v>
      </c>
      <c r="F146" s="1">
        <f t="shared" si="16"/>
        <v>6566.99025691973</v>
      </c>
      <c r="G146" s="1">
        <f t="shared" si="16"/>
        <v>-2255.272273589021</v>
      </c>
      <c r="H146" s="1">
        <f t="shared" si="16"/>
        <v>-4324.319405178806</v>
      </c>
      <c r="I146" s="1">
        <f t="shared" si="16"/>
        <v>-4832.191514068366</v>
      </c>
      <c r="J146" s="1">
        <f t="shared" si="16"/>
        <v>-4958.233145502444</v>
      </c>
      <c r="K146" s="1">
        <f t="shared" si="16"/>
        <v>-4989.5987733783595</v>
      </c>
      <c r="L146" s="1">
        <f t="shared" si="16"/>
        <v>-4997.409427010507</v>
      </c>
      <c r="M146" s="1">
        <f t="shared" si="16"/>
        <v>-4999.354759420916</v>
      </c>
      <c r="N146" s="1">
        <f t="shared" si="16"/>
        <v>-4999.8392869514755</v>
      </c>
    </row>
    <row r="147" spans="1:14" ht="12.75">
      <c r="A147">
        <f t="shared" si="19"/>
        <v>140</v>
      </c>
      <c r="B147" s="1">
        <f>'Parameter values '!$G$19*(A147)+'Parameter values '!$G$20*(A147)^2+('Parameter values '!$G$21)*(A147)^3</f>
        <v>22456</v>
      </c>
      <c r="C147" s="1">
        <f t="shared" si="17"/>
        <v>-29.195999999996275</v>
      </c>
      <c r="D147" s="11">
        <f t="shared" si="18"/>
        <v>1247485622350.6904</v>
      </c>
      <c r="E147" s="1">
        <f t="shared" si="16"/>
        <v>52164.1797248288</v>
      </c>
      <c r="F147" s="1">
        <f t="shared" si="16"/>
        <v>6307.995746903994</v>
      </c>
      <c r="G147" s="1">
        <f t="shared" si="16"/>
        <v>-2341.1819897325754</v>
      </c>
      <c r="H147" s="1">
        <f t="shared" si="16"/>
        <v>-4351.778462740816</v>
      </c>
      <c r="I147" s="1">
        <f t="shared" si="16"/>
        <v>-4840.5962811033305</v>
      </c>
      <c r="J147" s="1">
        <f t="shared" si="16"/>
        <v>-4960.718538449663</v>
      </c>
      <c r="K147" s="1">
        <f t="shared" si="16"/>
        <v>-4990.314952010968</v>
      </c>
      <c r="L147" s="1">
        <f t="shared" si="16"/>
        <v>-4997.611796348756</v>
      </c>
      <c r="M147" s="1">
        <f t="shared" si="16"/>
        <v>-4999.411082297548</v>
      </c>
      <c r="N147" s="1">
        <f t="shared" si="16"/>
        <v>-4999.854775051507</v>
      </c>
    </row>
    <row r="148" spans="1:14" ht="12.75">
      <c r="A148">
        <f t="shared" si="19"/>
        <v>141</v>
      </c>
      <c r="B148" s="1">
        <f>'Parameter values '!$G$19*(A148)+'Parameter values '!$G$20*(A148)^2+('Parameter values '!$G$21)*(A148)^3</f>
        <v>22419.564000000006</v>
      </c>
      <c r="C148" s="1">
        <f t="shared" si="17"/>
        <v>-36.43599999999424</v>
      </c>
      <c r="D148" s="11">
        <f t="shared" si="18"/>
        <v>1236570915286.2944</v>
      </c>
      <c r="E148" s="1">
        <f t="shared" si="16"/>
        <v>51317.514060674635</v>
      </c>
      <c r="F148" s="1">
        <f t="shared" si="16"/>
        <v>6051.414228562985</v>
      </c>
      <c r="G148" s="1">
        <f t="shared" si="16"/>
        <v>-2425.2268380907103</v>
      </c>
      <c r="H148" s="1">
        <f t="shared" si="16"/>
        <v>-4378.325529511089</v>
      </c>
      <c r="I148" s="1">
        <f t="shared" si="16"/>
        <v>-4848.6303002930035</v>
      </c>
      <c r="J148" s="1">
        <f t="shared" si="16"/>
        <v>-4963.068339324073</v>
      </c>
      <c r="K148" s="1">
        <f t="shared" si="16"/>
        <v>-4990.98482646883</v>
      </c>
      <c r="L148" s="1">
        <f t="shared" si="16"/>
        <v>-4997.799091951516</v>
      </c>
      <c r="M148" s="1">
        <f t="shared" si="16"/>
        <v>-4999.462668209917</v>
      </c>
      <c r="N148" s="1">
        <f t="shared" si="16"/>
        <v>-4999.86881435821</v>
      </c>
    </row>
    <row r="149" spans="1:14" ht="12.75">
      <c r="A149">
        <f t="shared" si="19"/>
        <v>142</v>
      </c>
      <c r="B149" s="1">
        <f>'Parameter values '!$G$19*(A149)+'Parameter values '!$G$20*(A149)^2+('Parameter values '!$G$21)*(A149)^3</f>
        <v>22375.791999999994</v>
      </c>
      <c r="C149" s="1">
        <f t="shared" si="17"/>
        <v>-43.77200000001176</v>
      </c>
      <c r="D149" s="11">
        <f t="shared" si="18"/>
        <v>1225396640738.638</v>
      </c>
      <c r="E149" s="1">
        <f t="shared" si="16"/>
        <v>50466.89689288945</v>
      </c>
      <c r="F149" s="1">
        <f t="shared" si="16"/>
        <v>5797.273986080635</v>
      </c>
      <c r="G149" s="1">
        <f t="shared" si="16"/>
        <v>-2507.4290611461197</v>
      </c>
      <c r="H149" s="1">
        <f t="shared" si="16"/>
        <v>-4403.984669378662</v>
      </c>
      <c r="I149" s="1">
        <f t="shared" si="16"/>
        <v>-4856.307954472741</v>
      </c>
      <c r="J149" s="1">
        <f t="shared" si="16"/>
        <v>-4965.2893536670845</v>
      </c>
      <c r="K149" s="1">
        <f t="shared" si="16"/>
        <v>-4991.611219151967</v>
      </c>
      <c r="L149" s="1">
        <f t="shared" si="16"/>
        <v>-4997.972388207119</v>
      </c>
      <c r="M149" s="1">
        <f t="shared" si="16"/>
        <v>-4999.509902139311</v>
      </c>
      <c r="N149" s="1">
        <f t="shared" si="16"/>
        <v>-4999.881536730429</v>
      </c>
    </row>
    <row r="150" spans="1:14" ht="12.75">
      <c r="A150">
        <f t="shared" si="19"/>
        <v>143</v>
      </c>
      <c r="B150" s="1">
        <f>'Parameter values '!$G$19*(A150)+'Parameter values '!$G$20*(A150)^2+('Parameter values '!$G$21)*(A150)^3</f>
        <v>22324.587999999996</v>
      </c>
      <c r="C150" s="1">
        <f t="shared" si="17"/>
        <v>-51.203999999997905</v>
      </c>
      <c r="D150" s="11">
        <f t="shared" si="18"/>
        <v>1213962873551.2744</v>
      </c>
      <c r="E150" s="1">
        <f t="shared" si="16"/>
        <v>49612.49823232462</v>
      </c>
      <c r="F150" s="1">
        <f t="shared" si="16"/>
        <v>5545.601551350743</v>
      </c>
      <c r="G150" s="1">
        <f t="shared" si="16"/>
        <v>-2587.811273511556</v>
      </c>
      <c r="H150" s="1">
        <f t="shared" si="16"/>
        <v>-4428.779559373525</v>
      </c>
      <c r="I150" s="1">
        <f t="shared" si="16"/>
        <v>-4863.643160811114</v>
      </c>
      <c r="J150" s="1">
        <f aca="true" t="shared" si="20" ref="J150:N152">($D$3*$B150*EXP(((-1)*(J$4))*$A150)-$H$3)/(1-EXP((-1)*J$4*$A150))</f>
        <v>-4967.388077659805</v>
      </c>
      <c r="K150" s="1">
        <f t="shared" si="20"/>
        <v>-4992.19679111931</v>
      </c>
      <c r="L150" s="1">
        <f t="shared" si="20"/>
        <v>-4998.132686342197</v>
      </c>
      <c r="M150" s="1">
        <f t="shared" si="20"/>
        <v>-4999.553138837486</v>
      </c>
      <c r="N150" s="1">
        <f t="shared" si="20"/>
        <v>-4999.893062346203</v>
      </c>
    </row>
    <row r="151" spans="1:14" ht="12.75">
      <c r="A151">
        <f t="shared" si="19"/>
        <v>144</v>
      </c>
      <c r="B151" s="1">
        <f>'Parameter values '!$G$19*(A151)+'Parameter values '!$G$20*(A151)^2+('Parameter values '!$G$21)*(A151)^3</f>
        <v>22265.856000000007</v>
      </c>
      <c r="C151" s="1">
        <f t="shared" si="17"/>
        <v>-58.73199999998906</v>
      </c>
      <c r="D151" s="11">
        <f t="shared" si="18"/>
        <v>1202269686488.79</v>
      </c>
      <c r="E151" s="1">
        <f aca="true" t="shared" si="21" ref="E151:I152">($D$3*$B151*EXP(((-1)*(E$4))*$A151)-$H$3)/(1-EXP((-1)*E$4*$A151))</f>
        <v>48754.48593634926</v>
      </c>
      <c r="F151" s="1">
        <f t="shared" si="21"/>
        <v>5296.421745420521</v>
      </c>
      <c r="G151" s="1">
        <f t="shared" si="21"/>
        <v>-2666.396427784944</v>
      </c>
      <c r="H151" s="1">
        <f t="shared" si="21"/>
        <v>-4452.7334833971645</v>
      </c>
      <c r="I151" s="1">
        <f t="shared" si="21"/>
        <v>-4870.6493808976875</v>
      </c>
      <c r="J151" s="1">
        <f t="shared" si="20"/>
        <v>-4969.370710242077</v>
      </c>
      <c r="K151" s="1">
        <f t="shared" si="20"/>
        <v>-4992.744050590704</v>
      </c>
      <c r="L151" s="1">
        <f t="shared" si="20"/>
        <v>-4998.2809191477045</v>
      </c>
      <c r="M151" s="1">
        <f t="shared" si="20"/>
        <v>-4999.592705112747</v>
      </c>
      <c r="N151" s="1">
        <f t="shared" si="20"/>
        <v>-4999.903500708475</v>
      </c>
    </row>
    <row r="152" spans="1:14" ht="12.75">
      <c r="A152">
        <f>A151+1</f>
        <v>145</v>
      </c>
      <c r="B152" s="1">
        <f>'Parameter values '!$G$19*(A152)+'Parameter values '!$G$20*(A152)^2+('Parameter values '!$G$21)*(A152)^3</f>
        <v>22199.5</v>
      </c>
      <c r="C152" s="1">
        <f t="shared" si="17"/>
        <v>-66.35600000000704</v>
      </c>
      <c r="D152" s="11">
        <f>($D$3*B152*EXP(((-1)*($D$4))*A152)-$H$3)/(1-EXP((-1)*$D$4*A152))</f>
        <v>1190317150308.4917</v>
      </c>
      <c r="E152" s="1">
        <f t="shared" si="21"/>
        <v>47893.025726702304</v>
      </c>
      <c r="F152" s="1">
        <f t="shared" si="21"/>
        <v>5049.757719361678</v>
      </c>
      <c r="G152" s="1">
        <f t="shared" si="21"/>
        <v>-2743.2077816643523</v>
      </c>
      <c r="H152" s="1">
        <f t="shared" si="21"/>
        <v>-4475.869326860456</v>
      </c>
      <c r="I152" s="1">
        <f t="shared" si="21"/>
        <v>-4877.339630930693</v>
      </c>
      <c r="J152" s="1">
        <f t="shared" si="20"/>
        <v>-4971.243164886079</v>
      </c>
      <c r="K152" s="1">
        <f t="shared" si="20"/>
        <v>-4993.255361053038</v>
      </c>
      <c r="L152" s="1">
        <f t="shared" si="20"/>
        <v>-4998.417955419915</v>
      </c>
      <c r="M152" s="1">
        <f t="shared" si="20"/>
        <v>-4999.6289019507185</v>
      </c>
      <c r="N152" s="1">
        <f t="shared" si="20"/>
        <v>-4999.912951566928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56"/>
  <sheetViews>
    <sheetView workbookViewId="0" topLeftCell="A1">
      <selection activeCell="G11" sqref="G11"/>
    </sheetView>
  </sheetViews>
  <sheetFormatPr defaultColWidth="9.140625" defaultRowHeight="12.75"/>
  <cols>
    <col min="2" max="3" width="9.140625" style="1" customWidth="1"/>
    <col min="4" max="4" width="7.28125" style="1" customWidth="1"/>
    <col min="5" max="5" width="13.57421875" style="1" customWidth="1"/>
    <col min="6" max="6" width="13.28125" style="1" customWidth="1"/>
    <col min="7" max="7" width="14.421875" style="7" customWidth="1"/>
    <col min="8" max="8" width="9.00390625" style="1" customWidth="1"/>
    <col min="9" max="9" width="9.28125" style="0" customWidth="1"/>
    <col min="12" max="12" width="7.57421875" style="0" customWidth="1"/>
    <col min="13" max="13" width="8.00390625" style="0" customWidth="1"/>
    <col min="14" max="14" width="7.140625" style="0" customWidth="1"/>
    <col min="15" max="15" width="8.140625" style="0" customWidth="1"/>
    <col min="17" max="17" width="7.421875" style="0" customWidth="1"/>
    <col min="18" max="18" width="7.140625" style="0" customWidth="1"/>
  </cols>
  <sheetData>
    <row r="1" spans="1:6" s="6" customFormat="1" ht="12.75">
      <c r="A1" s="6" t="s">
        <v>67</v>
      </c>
      <c r="D1" s="6" t="s">
        <v>69</v>
      </c>
      <c r="E1" s="8"/>
      <c r="F1" s="4"/>
    </row>
    <row r="2" spans="1:8" s="6" customFormat="1" ht="12.75">
      <c r="A2" s="6" t="s">
        <v>68</v>
      </c>
      <c r="B2" s="4"/>
      <c r="G2" s="8"/>
      <c r="H2" s="4"/>
    </row>
    <row r="3" spans="2:8" s="6" customFormat="1" ht="12.75">
      <c r="B3" s="4"/>
      <c r="G3" s="8"/>
      <c r="H3" s="4"/>
    </row>
    <row r="4" spans="5:8" ht="12.75">
      <c r="E4" s="1" t="s">
        <v>45</v>
      </c>
      <c r="F4" s="1">
        <f>'Parameter values '!$G$9</f>
        <v>5000</v>
      </c>
      <c r="G4" s="1" t="s">
        <v>8</v>
      </c>
      <c r="H4" s="1">
        <f>'Parameter values '!$G$7</f>
        <v>8</v>
      </c>
    </row>
    <row r="5" spans="3:18" ht="12.75">
      <c r="C5" s="1" t="s">
        <v>2</v>
      </c>
      <c r="H5" s="1">
        <v>1E-09</v>
      </c>
      <c r="I5">
        <v>0.01</v>
      </c>
      <c r="J5">
        <v>0.02</v>
      </c>
      <c r="K5">
        <v>0.03</v>
      </c>
      <c r="L5">
        <v>0.04</v>
      </c>
      <c r="M5">
        <v>0.05</v>
      </c>
      <c r="N5">
        <v>0.06</v>
      </c>
      <c r="O5">
        <v>0.07</v>
      </c>
      <c r="P5">
        <v>0.08</v>
      </c>
      <c r="Q5">
        <v>0.09</v>
      </c>
      <c r="R5">
        <v>0.1</v>
      </c>
    </row>
    <row r="7" spans="1:9" ht="12.75">
      <c r="A7" t="s">
        <v>72</v>
      </c>
      <c r="D7" s="1" t="s">
        <v>55</v>
      </c>
      <c r="E7" s="1">
        <f>'Parameter values '!G19</f>
        <v>40</v>
      </c>
      <c r="F7" s="1" t="s">
        <v>56</v>
      </c>
      <c r="G7" s="7">
        <f>'Parameter values '!G20</f>
        <v>3.1</v>
      </c>
      <c r="H7" s="1" t="s">
        <v>42</v>
      </c>
      <c r="I7">
        <f>'Parameter values '!G21</f>
        <v>-0.016</v>
      </c>
    </row>
    <row r="9" spans="2:8" s="6" customFormat="1" ht="12.75">
      <c r="B9" s="4"/>
      <c r="C9" s="4"/>
      <c r="D9" s="4"/>
      <c r="E9" s="4" t="s">
        <v>12</v>
      </c>
      <c r="F9" s="4" t="s">
        <v>11</v>
      </c>
      <c r="G9" s="8" t="s">
        <v>30</v>
      </c>
      <c r="H9" s="4"/>
    </row>
    <row r="10" spans="1:18" s="6" customFormat="1" ht="12.75">
      <c r="A10" s="6" t="s">
        <v>3</v>
      </c>
      <c r="B10" s="4" t="s">
        <v>4</v>
      </c>
      <c r="C10" s="4" t="s">
        <v>5</v>
      </c>
      <c r="D10" s="4" t="s">
        <v>9</v>
      </c>
      <c r="E10" s="4" t="s">
        <v>13</v>
      </c>
      <c r="F10" s="4" t="s">
        <v>10</v>
      </c>
      <c r="G10" s="8" t="s">
        <v>14</v>
      </c>
      <c r="H10" s="4" t="s">
        <v>15</v>
      </c>
      <c r="I10" s="4" t="s">
        <v>15</v>
      </c>
      <c r="J10" s="4" t="s">
        <v>15</v>
      </c>
      <c r="K10" s="4" t="s">
        <v>15</v>
      </c>
      <c r="L10" s="4" t="s">
        <v>15</v>
      </c>
      <c r="M10" s="4" t="s">
        <v>15</v>
      </c>
      <c r="N10" s="4" t="s">
        <v>15</v>
      </c>
      <c r="O10" s="4" t="s">
        <v>15</v>
      </c>
      <c r="P10" s="4" t="s">
        <v>15</v>
      </c>
      <c r="Q10" s="4" t="s">
        <v>15</v>
      </c>
      <c r="R10" s="4" t="s">
        <v>15</v>
      </c>
    </row>
    <row r="11" spans="1:4" ht="12.75">
      <c r="A11">
        <v>0</v>
      </c>
      <c r="B11" s="1">
        <f>'Parameter values '!$G$19*(A11)+'Parameter values '!$G$20*(A11)^2+('Parameter values '!$G$21)*(A11)^3</f>
        <v>0</v>
      </c>
      <c r="C11" s="1">
        <v>0</v>
      </c>
      <c r="D11" s="1">
        <f>'Parameter values '!$G$19+2*('Parameter values '!$G$20)*$A11+3*('Parameter values '!$G$21)*($A11)^2</f>
        <v>40</v>
      </c>
    </row>
    <row r="12" spans="1:18" ht="12.75">
      <c r="A12">
        <f aca="true" t="shared" si="0" ref="A12:A43">A11+1</f>
        <v>1</v>
      </c>
      <c r="B12" s="1">
        <f>'Parameter values '!$G$19*(A12)+'Parameter values '!$G$20*(A12)^2+('Parameter values '!$G$21)*(A12)^3</f>
        <v>43.084</v>
      </c>
      <c r="C12" s="1">
        <f aca="true" t="shared" si="1" ref="C12:C43">B12-B11</f>
        <v>43.084</v>
      </c>
      <c r="D12" s="1">
        <f>'Parameter values '!$G$19+2*('Parameter values '!$G$20)*$A12+3*('Parameter values '!$G$21)*($A12)^2</f>
        <v>46.152</v>
      </c>
      <c r="E12" s="1">
        <f>($H$4*$B12-$F$4)</f>
        <v>-4655.3279999999995</v>
      </c>
      <c r="F12" s="1">
        <f>($H$4*$B12-$F$4)/$A12</f>
        <v>-4655.3279999999995</v>
      </c>
      <c r="G12" s="7">
        <f>$H$4*D12/E12</f>
        <v>-0.07931041593632071</v>
      </c>
      <c r="H12" s="5">
        <f>$H$5/(1-EXP((-1)*$H$5*$A12))</f>
        <v>1.0000000282819324</v>
      </c>
      <c r="I12" s="5">
        <f>$I$5/(1-EXP((-1)*$I$5*$A12))</f>
        <v>1.00500833331945</v>
      </c>
      <c r="J12" s="5">
        <f>$J$5/(1-EXP((-1)*$J$5*$A12))</f>
        <v>1.0100333331111107</v>
      </c>
      <c r="K12" s="5">
        <f>$K$5/(1-EXP((-1)*$K$5*$A12))</f>
        <v>1.0150749988750234</v>
      </c>
      <c r="L12" s="5">
        <f>$L$5/(1-EXP((-1)*$L$5*$A12))</f>
        <v>1.0201333297779125</v>
      </c>
      <c r="M12" s="5">
        <f>$M$5/(1-EXP((-1)*$M$5*$A12))</f>
        <v>1.0252083246532946</v>
      </c>
      <c r="N12" s="5">
        <f>$N$5/(1-EXP((-1)*$N$5*$A12))</f>
        <v>1.0302999820015428</v>
      </c>
      <c r="O12" s="5">
        <f>$O$5/(1-EXP((-1)*$O$5*$A12))</f>
        <v>1.0354082999900018</v>
      </c>
      <c r="P12" s="5">
        <f>$P$5/(1-EXP((-1)*$P$5*$A12))</f>
        <v>1.0405332764531114</v>
      </c>
      <c r="Q12" s="5">
        <f>$Q$5/(1-EXP((-1)*$Q$5*$A12))</f>
        <v>1.0456749088925705</v>
      </c>
      <c r="R12" s="5">
        <f>$R$5/(1-EXP((-1)*$R$5*$A12))</f>
        <v>1.0508331944775045</v>
      </c>
    </row>
    <row r="13" spans="1:18" ht="12.75">
      <c r="A13">
        <f t="shared" si="0"/>
        <v>2</v>
      </c>
      <c r="B13" s="1">
        <f>'Parameter values '!$G$19*(A13)+'Parameter values '!$G$20*(A13)^2+('Parameter values '!$G$21)*(A13)^3</f>
        <v>92.272</v>
      </c>
      <c r="C13" s="1">
        <f t="shared" si="1"/>
        <v>49.188</v>
      </c>
      <c r="D13" s="1">
        <f>'Parameter values '!$G$19+2*('Parameter values '!$G$20)*$A13+3*('Parameter values '!$G$21)*($A13)^2</f>
        <v>52.208</v>
      </c>
      <c r="E13" s="1">
        <f aca="true" t="shared" si="2" ref="E13:E76">($H$4*$B13-$F$4)</f>
        <v>-4261.824</v>
      </c>
      <c r="F13" s="1">
        <f aca="true" t="shared" si="3" ref="F13:F76">($H$4*$B13-$F$4)/$A13</f>
        <v>-2130.912</v>
      </c>
      <c r="G13" s="7">
        <f aca="true" t="shared" si="4" ref="G13:G76">$H$4*D13/E13</f>
        <v>-0.09800123139763632</v>
      </c>
      <c r="H13" s="5">
        <f aca="true" t="shared" si="5" ref="H13:H76">$H$5/(1-EXP((-1)*$H$5*$A13))</f>
        <v>0.5000000141409662</v>
      </c>
      <c r="I13" s="5">
        <f aca="true" t="shared" si="6" ref="I13:I76">$I$5/(1-EXP((-1)*$I$5*$A13))</f>
        <v>0.5050166665555553</v>
      </c>
      <c r="J13" s="5">
        <f aca="true" t="shared" si="7" ref="J13:J76">$J$5/(1-EXP((-1)*$J$5*$A13))</f>
        <v>0.5100666648889562</v>
      </c>
      <c r="K13" s="5">
        <f aca="true" t="shared" si="8" ref="K13:K76">$K$5/(1-EXP((-1)*$K$5*$A13))</f>
        <v>0.5151499910007714</v>
      </c>
      <c r="L13" s="5">
        <f aca="true" t="shared" si="9" ref="L13:L76">$L$5/(1-EXP((-1)*$L$5*$A13))</f>
        <v>0.5202666382265557</v>
      </c>
      <c r="M13" s="5">
        <f aca="true" t="shared" si="10" ref="M13:M76">$M$5/(1-EXP((-1)*$M$5*$A13))</f>
        <v>0.5254165972387522</v>
      </c>
      <c r="N13" s="5">
        <f aca="true" t="shared" si="11" ref="N13:N76">$N$5/(1-EXP((-1)*$N$5*$A13))</f>
        <v>0.5305998560493534</v>
      </c>
      <c r="O13" s="5">
        <f aca="true" t="shared" si="12" ref="O13:O76">$O$5/(1-EXP((-1)*$O$5*$A13))</f>
        <v>0.5358164000133244</v>
      </c>
      <c r="P13" s="5">
        <f aca="true" t="shared" si="13" ref="P13:P76">$P$5/(1-EXP((-1)*$P$5*$A13))</f>
        <v>0.5410662118327793</v>
      </c>
      <c r="Q13" s="5">
        <f aca="true" t="shared" si="14" ref="Q13:Q76">$Q$5/(1-EXP((-1)*$Q$5*$A13))</f>
        <v>0.5463492715619161</v>
      </c>
      <c r="R13" s="5">
        <f aca="true" t="shared" si="15" ref="R13:R76">$R$5/(1-EXP((-1)*$R$5*$A13))</f>
        <v>0.5516655566126994</v>
      </c>
    </row>
    <row r="14" spans="1:18" ht="12.75">
      <c r="A14">
        <f t="shared" si="0"/>
        <v>3</v>
      </c>
      <c r="B14" s="1">
        <f>'Parameter values '!$G$19*(A14)+'Parameter values '!$G$20*(A14)^2+('Parameter values '!$G$21)*(A14)^3</f>
        <v>147.46800000000002</v>
      </c>
      <c r="C14" s="1">
        <f t="shared" si="1"/>
        <v>55.19600000000001</v>
      </c>
      <c r="D14" s="1">
        <f>'Parameter values '!$G$19+2*('Parameter values '!$G$20)*$A14+3*('Parameter values '!$G$21)*($A14)^2</f>
        <v>58.168</v>
      </c>
      <c r="E14" s="1">
        <f t="shared" si="2"/>
        <v>-3820.256</v>
      </c>
      <c r="F14" s="1">
        <f t="shared" si="3"/>
        <v>-1273.4186666666667</v>
      </c>
      <c r="G14" s="7">
        <f t="shared" si="4"/>
        <v>-0.12180963788814153</v>
      </c>
      <c r="H14" s="5">
        <f t="shared" si="5"/>
        <v>0.3333333304248325</v>
      </c>
      <c r="I14" s="5">
        <f t="shared" si="6"/>
        <v>0.3383583329583411</v>
      </c>
      <c r="J14" s="5">
        <f t="shared" si="7"/>
        <v>0.3434333273338476</v>
      </c>
      <c r="K14" s="5">
        <f t="shared" si="8"/>
        <v>0.34855830296419016</v>
      </c>
      <c r="L14" s="5">
        <f t="shared" si="9"/>
        <v>0.3537332373662357</v>
      </c>
      <c r="M14" s="5">
        <f t="shared" si="10"/>
        <v>0.3589580990838208</v>
      </c>
      <c r="N14" s="5">
        <f t="shared" si="11"/>
        <v>0.3642328477079441</v>
      </c>
      <c r="O14" s="5">
        <f t="shared" si="12"/>
        <v>0.3695574339026859</v>
      </c>
      <c r="P14" s="5">
        <f t="shared" si="13"/>
        <v>0.37493179943681876</v>
      </c>
      <c r="Q14" s="5">
        <f t="shared" si="14"/>
        <v>0.3803558772210726</v>
      </c>
      <c r="R14" s="5">
        <f t="shared" si="15"/>
        <v>0.3858295913510083</v>
      </c>
    </row>
    <row r="15" spans="1:18" ht="12.75">
      <c r="A15">
        <f t="shared" si="0"/>
        <v>4</v>
      </c>
      <c r="B15" s="1">
        <f>'Parameter values '!$G$19*(A15)+'Parameter values '!$G$20*(A15)^2+('Parameter values '!$G$21)*(A15)^3</f>
        <v>208.576</v>
      </c>
      <c r="C15" s="1">
        <f t="shared" si="1"/>
        <v>61.107999999999976</v>
      </c>
      <c r="D15" s="1">
        <f>'Parameter values '!$G$19+2*('Parameter values '!$G$20)*$A15+3*('Parameter values '!$G$21)*($A15)^2</f>
        <v>64.032</v>
      </c>
      <c r="E15" s="1">
        <f t="shared" si="2"/>
        <v>-3331.392</v>
      </c>
      <c r="F15" s="1">
        <f t="shared" si="3"/>
        <v>-832.848</v>
      </c>
      <c r="G15" s="7">
        <f t="shared" si="4"/>
        <v>-0.15376635352429255</v>
      </c>
      <c r="H15" s="5">
        <f t="shared" si="5"/>
        <v>0.25000000013158896</v>
      </c>
      <c r="I15" s="5">
        <f t="shared" si="6"/>
        <v>0.2550333324444781</v>
      </c>
      <c r="J15" s="5">
        <f t="shared" si="7"/>
        <v>0.26013331911327786</v>
      </c>
      <c r="K15" s="5">
        <f t="shared" si="8"/>
        <v>0.2652999280246767</v>
      </c>
      <c r="L15" s="5">
        <f t="shared" si="9"/>
        <v>0.2705331059163896</v>
      </c>
      <c r="M15" s="5">
        <f t="shared" si="10"/>
        <v>0.2758327783063497</v>
      </c>
      <c r="N15" s="5">
        <f t="shared" si="11"/>
        <v>0.28119884957761404</v>
      </c>
      <c r="O15" s="5">
        <f t="shared" si="12"/>
        <v>0.28663120308719964</v>
      </c>
      <c r="P15" s="5">
        <f t="shared" si="13"/>
        <v>0.29212970129861227</v>
      </c>
      <c r="Q15" s="5">
        <f t="shared" si="14"/>
        <v>0.2976941859377692</v>
      </c>
      <c r="R15" s="5">
        <f t="shared" si="15"/>
        <v>0.30332447817197367</v>
      </c>
    </row>
    <row r="16" spans="1:18" ht="12.75">
      <c r="A16">
        <f t="shared" si="0"/>
        <v>5</v>
      </c>
      <c r="B16" s="1">
        <f>'Parameter values '!$G$19*(A16)+'Parameter values '!$G$20*(A16)^2+('Parameter values '!$G$21)*(A16)^3</f>
        <v>275.5</v>
      </c>
      <c r="C16" s="1">
        <f t="shared" si="1"/>
        <v>66.924</v>
      </c>
      <c r="D16" s="1">
        <f>'Parameter values '!$G$19+2*('Parameter values '!$G$20)*$A16+3*('Parameter values '!$G$21)*($A16)^2</f>
        <v>69.8</v>
      </c>
      <c r="E16" s="1">
        <f t="shared" si="2"/>
        <v>-2796</v>
      </c>
      <c r="F16" s="1">
        <f t="shared" si="3"/>
        <v>-559.2</v>
      </c>
      <c r="G16" s="7">
        <f t="shared" si="4"/>
        <v>-0.19971387696709583</v>
      </c>
      <c r="H16" s="5">
        <f t="shared" si="5"/>
        <v>0.20000000121549422</v>
      </c>
      <c r="I16" s="5">
        <f t="shared" si="6"/>
        <v>0.20504166493065892</v>
      </c>
      <c r="J16" s="5">
        <f t="shared" si="7"/>
        <v>0.21016663889550088</v>
      </c>
      <c r="K16" s="5">
        <f t="shared" si="8"/>
        <v>0.21537485945029247</v>
      </c>
      <c r="L16" s="5">
        <f t="shared" si="9"/>
        <v>0.22066622264507976</v>
      </c>
      <c r="M16" s="5">
        <f t="shared" si="10"/>
        <v>0.22604058320938994</v>
      </c>
      <c r="N16" s="5">
        <f t="shared" si="11"/>
        <v>0.23149775481060494</v>
      </c>
      <c r="O16" s="5">
        <f t="shared" si="12"/>
        <v>0.2370375103846118</v>
      </c>
      <c r="P16" s="5">
        <f t="shared" si="13"/>
        <v>0.24265958253757894</v>
      </c>
      <c r="Q16" s="5">
        <f t="shared" si="14"/>
        <v>0.24836366401747145</v>
      </c>
      <c r="R16" s="5">
        <f t="shared" si="15"/>
        <v>0.2541494082536798</v>
      </c>
    </row>
    <row r="17" spans="1:18" ht="12.75">
      <c r="A17">
        <f t="shared" si="0"/>
        <v>6</v>
      </c>
      <c r="B17" s="1">
        <f>'Parameter values '!$G$19*(A17)+'Parameter values '!$G$20*(A17)^2+('Parameter values '!$G$21)*(A17)^3</f>
        <v>348.144</v>
      </c>
      <c r="C17" s="1">
        <f t="shared" si="1"/>
        <v>72.644</v>
      </c>
      <c r="D17" s="1">
        <f>'Parameter values '!$G$19+2*('Parameter values '!$G$20)*$A17+3*('Parameter values '!$G$21)*($A17)^2</f>
        <v>75.47200000000001</v>
      </c>
      <c r="E17" s="1">
        <f t="shared" si="2"/>
        <v>-2214.848</v>
      </c>
      <c r="F17" s="1">
        <f t="shared" si="3"/>
        <v>-369.1413333333333</v>
      </c>
      <c r="G17" s="7">
        <f t="shared" si="4"/>
        <v>-0.2726038084780536</v>
      </c>
      <c r="H17" s="5">
        <f t="shared" si="5"/>
        <v>0.16666666829636909</v>
      </c>
      <c r="I17" s="5">
        <f t="shared" si="6"/>
        <v>0.1717166636669238</v>
      </c>
      <c r="J17" s="5">
        <f t="shared" si="7"/>
        <v>0.17686661868311784</v>
      </c>
      <c r="K17" s="5">
        <f t="shared" si="8"/>
        <v>0.18211642385397206</v>
      </c>
      <c r="L17" s="5">
        <f t="shared" si="9"/>
        <v>0.18746589971840938</v>
      </c>
      <c r="M17" s="5">
        <f t="shared" si="10"/>
        <v>0.19291479567550415</v>
      </c>
      <c r="N17" s="5">
        <f t="shared" si="11"/>
        <v>0.19846279062517946</v>
      </c>
      <c r="O17" s="5">
        <f t="shared" si="12"/>
        <v>0.20410949378644436</v>
      </c>
      <c r="P17" s="5">
        <f t="shared" si="13"/>
        <v>0.20985444568909703</v>
      </c>
      <c r="Q17" s="5">
        <f t="shared" si="14"/>
        <v>0.21569711933398175</v>
      </c>
      <c r="R17" s="5">
        <f t="shared" si="15"/>
        <v>0.22163692151608708</v>
      </c>
    </row>
    <row r="18" spans="1:18" ht="12.75">
      <c r="A18">
        <f t="shared" si="0"/>
        <v>7</v>
      </c>
      <c r="B18" s="1">
        <f>'Parameter values '!$G$19*(A18)+'Parameter values '!$G$20*(A18)^2+('Parameter values '!$G$21)*(A18)^3</f>
        <v>426.412</v>
      </c>
      <c r="C18" s="1">
        <f t="shared" si="1"/>
        <v>78.26799999999997</v>
      </c>
      <c r="D18" s="1">
        <f>'Parameter values '!$G$19+2*('Parameter values '!$G$20)*$A18+3*('Parameter values '!$G$21)*($A18)^2</f>
        <v>81.048</v>
      </c>
      <c r="E18" s="1">
        <f t="shared" si="2"/>
        <v>-1588.7040000000002</v>
      </c>
      <c r="F18" s="1">
        <f t="shared" si="3"/>
        <v>-226.9577142857143</v>
      </c>
      <c r="G18" s="7">
        <f t="shared" si="4"/>
        <v>-0.40812133663665473</v>
      </c>
      <c r="H18" s="5">
        <f t="shared" si="5"/>
        <v>0.14285714236589625</v>
      </c>
      <c r="I18" s="5">
        <f t="shared" si="6"/>
        <v>0.14791547142714312</v>
      </c>
      <c r="J18" s="5">
        <f t="shared" si="7"/>
        <v>0.15309040000380697</v>
      </c>
      <c r="K18" s="5">
        <f t="shared" si="8"/>
        <v>0.15838175738686538</v>
      </c>
      <c r="L18" s="5">
        <f t="shared" si="9"/>
        <v>0.1637892589069712</v>
      </c>
      <c r="M18" s="5">
        <f t="shared" si="10"/>
        <v>0.16931250741757983</v>
      </c>
      <c r="N18" s="5">
        <f t="shared" si="11"/>
        <v>0.17495099467409514</v>
      </c>
      <c r="O18" s="5">
        <f t="shared" si="12"/>
        <v>0.18070410309091822</v>
      </c>
      <c r="P18" s="5">
        <f t="shared" si="13"/>
        <v>0.18657110786454037</v>
      </c>
      <c r="Q18" s="5">
        <f t="shared" si="14"/>
        <v>0.19255117944845476</v>
      </c>
      <c r="R18" s="5">
        <f t="shared" si="15"/>
        <v>0.1986433863634463</v>
      </c>
    </row>
    <row r="19" spans="1:18" ht="12.75">
      <c r="A19">
        <f t="shared" si="0"/>
        <v>8</v>
      </c>
      <c r="B19" s="1">
        <f>'Parameter values '!$G$19*(A19)+'Parameter values '!$G$20*(A19)^2+('Parameter values '!$G$21)*(A19)^3</f>
        <v>510.20799999999997</v>
      </c>
      <c r="C19" s="1">
        <f t="shared" si="1"/>
        <v>83.79599999999999</v>
      </c>
      <c r="D19" s="1">
        <f>'Parameter values '!$G$19+2*('Parameter values '!$G$20)*$A19+3*('Parameter values '!$G$21)*($A19)^2</f>
        <v>86.52799999999999</v>
      </c>
      <c r="E19" s="1">
        <f t="shared" si="2"/>
        <v>-918.3360000000002</v>
      </c>
      <c r="F19" s="1">
        <f t="shared" si="3"/>
        <v>-114.79200000000003</v>
      </c>
      <c r="G19" s="7">
        <f t="shared" si="4"/>
        <v>-0.7537807512718654</v>
      </c>
      <c r="H19" s="5">
        <f t="shared" si="5"/>
        <v>0.12500000006579448</v>
      </c>
      <c r="I19" s="5">
        <f t="shared" si="6"/>
        <v>0.13006665955663893</v>
      </c>
      <c r="J19" s="5">
        <f t="shared" si="7"/>
        <v>0.1352665529581948</v>
      </c>
      <c r="K19" s="5">
        <f t="shared" si="8"/>
        <v>0.14059942478880702</v>
      </c>
      <c r="L19" s="5">
        <f t="shared" si="9"/>
        <v>0.14606485064930613</v>
      </c>
      <c r="M19" s="5">
        <f t="shared" si="10"/>
        <v>0.15166223908598683</v>
      </c>
      <c r="N19" s="5">
        <f t="shared" si="11"/>
        <v>0.15739083426682277</v>
      </c>
      <c r="O19" s="5">
        <f t="shared" si="12"/>
        <v>0.16324971938147284</v>
      </c>
      <c r="P19" s="5">
        <f t="shared" si="13"/>
        <v>0.1692378207352561</v>
      </c>
      <c r="Q19" s="5">
        <f t="shared" si="14"/>
        <v>0.17535391250152457</v>
      </c>
      <c r="R19" s="5">
        <f t="shared" si="15"/>
        <v>0.18159662209160943</v>
      </c>
    </row>
    <row r="20" spans="1:18" ht="12.75">
      <c r="A20">
        <f t="shared" si="0"/>
        <v>9</v>
      </c>
      <c r="B20" s="1">
        <f>'Parameter values '!$G$19*(A20)+'Parameter values '!$G$20*(A20)^2+('Parameter values '!$G$21)*(A20)^3</f>
        <v>599.436</v>
      </c>
      <c r="C20" s="1">
        <f t="shared" si="1"/>
        <v>89.22800000000007</v>
      </c>
      <c r="D20" s="1">
        <f>'Parameter values '!$G$19+2*('Parameter values '!$G$20)*$A20+3*('Parameter values '!$G$21)*($A20)^2</f>
        <v>91.912</v>
      </c>
      <c r="E20" s="1">
        <f t="shared" si="2"/>
        <v>-204.51199999999972</v>
      </c>
      <c r="F20" s="1">
        <f t="shared" si="3"/>
        <v>-22.723555555555524</v>
      </c>
      <c r="G20" s="7">
        <f t="shared" si="4"/>
        <v>-3.595368486934757</v>
      </c>
      <c r="H20" s="5">
        <f t="shared" si="5"/>
        <v>0.11111111151225653</v>
      </c>
      <c r="I20" s="5">
        <f t="shared" si="6"/>
        <v>0.1161861009880634</v>
      </c>
      <c r="J20" s="5">
        <f t="shared" si="7"/>
        <v>0.12141094923598138</v>
      </c>
      <c r="K20" s="5">
        <f t="shared" si="8"/>
        <v>0.12678529240702419</v>
      </c>
      <c r="L20" s="5">
        <f t="shared" si="9"/>
        <v>0.13230852708345298</v>
      </c>
      <c r="M20" s="5">
        <f t="shared" si="10"/>
        <v>0.13797981334303971</v>
      </c>
      <c r="N20" s="5">
        <f t="shared" si="11"/>
        <v>0.14379807955598783</v>
      </c>
      <c r="O20" s="5">
        <f t="shared" si="12"/>
        <v>0.1497620284599093</v>
      </c>
      <c r="P20" s="5">
        <f t="shared" si="13"/>
        <v>0.15587014444579964</v>
      </c>
      <c r="Q20" s="5">
        <f t="shared" si="14"/>
        <v>0.16212070197554804</v>
      </c>
      <c r="R20" s="5">
        <f t="shared" si="15"/>
        <v>0.1685117750405008</v>
      </c>
    </row>
    <row r="21" spans="1:18" ht="12.75">
      <c r="A21">
        <f t="shared" si="0"/>
        <v>10</v>
      </c>
      <c r="B21" s="1">
        <f>'Parameter values '!$G$19*(A21)+'Parameter values '!$G$20*(A21)^2+('Parameter values '!$G$21)*(A21)^3</f>
        <v>694</v>
      </c>
      <c r="C21" s="1">
        <f t="shared" si="1"/>
        <v>94.56399999999996</v>
      </c>
      <c r="D21" s="1">
        <f>'Parameter values '!$G$19+2*('Parameter values '!$G$20)*$A21+3*('Parameter values '!$G$21)*($A21)^2</f>
        <v>97.2</v>
      </c>
      <c r="E21" s="1">
        <f t="shared" si="2"/>
        <v>552</v>
      </c>
      <c r="F21" s="1">
        <f t="shared" si="3"/>
        <v>55.2</v>
      </c>
      <c r="G21" s="7">
        <f t="shared" si="4"/>
        <v>1.4086956521739131</v>
      </c>
      <c r="H21" s="5">
        <f t="shared" si="5"/>
        <v>0.10000000060774711</v>
      </c>
      <c r="I21" s="5">
        <f t="shared" si="6"/>
        <v>0.10508331944775044</v>
      </c>
      <c r="J21" s="5">
        <f t="shared" si="7"/>
        <v>0.11033311132253988</v>
      </c>
      <c r="K21" s="5">
        <f t="shared" si="8"/>
        <v>0.11574887740530247</v>
      </c>
      <c r="L21" s="5">
        <f t="shared" si="9"/>
        <v>0.12132979126878947</v>
      </c>
      <c r="M21" s="5">
        <f t="shared" si="10"/>
        <v>0.1270747041268399</v>
      </c>
      <c r="N21" s="5">
        <f t="shared" si="11"/>
        <v>0.13298215290965223</v>
      </c>
      <c r="O21" s="5">
        <f t="shared" si="12"/>
        <v>0.1390503704544124</v>
      </c>
      <c r="P21" s="5">
        <f t="shared" si="13"/>
        <v>0.14527729767328754</v>
      </c>
      <c r="Q21" s="5">
        <f t="shared" si="14"/>
        <v>0.15166059753645073</v>
      </c>
      <c r="R21" s="5">
        <f t="shared" si="15"/>
        <v>0.15819767068693266</v>
      </c>
    </row>
    <row r="22" spans="1:18" ht="12.75">
      <c r="A22">
        <f t="shared" si="0"/>
        <v>11</v>
      </c>
      <c r="B22" s="1">
        <f>'Parameter values '!$G$19*(A22)+'Parameter values '!$G$20*(A22)^2+('Parameter values '!$G$21)*(A22)^3</f>
        <v>793.804</v>
      </c>
      <c r="C22" s="1">
        <f t="shared" si="1"/>
        <v>99.80399999999997</v>
      </c>
      <c r="D22" s="1">
        <f>'Parameter values '!$G$19+2*('Parameter values '!$G$20)*$A22+3*('Parameter values '!$G$21)*($A22)^2</f>
        <v>102.392</v>
      </c>
      <c r="E22" s="1">
        <f t="shared" si="2"/>
        <v>1350.4319999999998</v>
      </c>
      <c r="F22" s="1">
        <f t="shared" si="3"/>
        <v>122.76654545454544</v>
      </c>
      <c r="G22" s="7">
        <f t="shared" si="4"/>
        <v>0.6065733039501434</v>
      </c>
      <c r="H22" s="5">
        <f t="shared" si="5"/>
        <v>0.09090909164509622</v>
      </c>
      <c r="I22" s="5">
        <f t="shared" si="6"/>
        <v>0.09600073909497059</v>
      </c>
      <c r="J22" s="5">
        <f t="shared" si="7"/>
        <v>0.10127546213841655</v>
      </c>
      <c r="K22" s="5">
        <f t="shared" si="8"/>
        <v>0.1067325974060293</v>
      </c>
      <c r="L22" s="5">
        <f t="shared" si="9"/>
        <v>0.11237104684056086</v>
      </c>
      <c r="M22" s="5">
        <f t="shared" si="10"/>
        <v>0.11818928634677944</v>
      </c>
      <c r="N22" s="5">
        <f t="shared" si="11"/>
        <v>0.1241853787112844</v>
      </c>
      <c r="O22" s="5">
        <f t="shared" si="12"/>
        <v>0.1303569898430429</v>
      </c>
      <c r="P22" s="5">
        <f t="shared" si="13"/>
        <v>0.13670140807042142</v>
      </c>
      <c r="Q22" s="5">
        <f t="shared" si="14"/>
        <v>0.14321556618638615</v>
      </c>
      <c r="R22" s="5">
        <f t="shared" si="15"/>
        <v>0.14989606589731946</v>
      </c>
    </row>
    <row r="23" spans="1:18" ht="12.75">
      <c r="A23">
        <f t="shared" si="0"/>
        <v>12</v>
      </c>
      <c r="B23" s="1">
        <f>'Parameter values '!$G$19*(A23)+'Parameter values '!$G$20*(A23)^2+('Parameter values '!$G$21)*(A23)^3</f>
        <v>898.7520000000001</v>
      </c>
      <c r="C23" s="1">
        <f t="shared" si="1"/>
        <v>104.94800000000009</v>
      </c>
      <c r="D23" s="1">
        <f>'Parameter values '!$G$19+2*('Parameter values '!$G$20)*$A23+3*('Parameter values '!$G$21)*($A23)^2</f>
        <v>107.488</v>
      </c>
      <c r="E23" s="1">
        <f t="shared" si="2"/>
        <v>2190.0160000000005</v>
      </c>
      <c r="F23" s="1">
        <f t="shared" si="3"/>
        <v>182.50133333333338</v>
      </c>
      <c r="G23" s="7">
        <f t="shared" si="4"/>
        <v>0.3926473596539933</v>
      </c>
      <c r="H23" s="5">
        <f t="shared" si="5"/>
        <v>0.08333333414818454</v>
      </c>
      <c r="I23" s="5">
        <f t="shared" si="6"/>
        <v>0.08843330934155892</v>
      </c>
      <c r="J23" s="5">
        <f t="shared" si="7"/>
        <v>0.09373294985920469</v>
      </c>
      <c r="K23" s="5">
        <f t="shared" si="8"/>
        <v>0.09923139531258973</v>
      </c>
      <c r="L23" s="5">
        <f t="shared" si="9"/>
        <v>0.10492722284454852</v>
      </c>
      <c r="M23" s="5">
        <f t="shared" si="10"/>
        <v>0.11081846075804354</v>
      </c>
      <c r="N23" s="5">
        <f t="shared" si="11"/>
        <v>0.11690260833434972</v>
      </c>
      <c r="O23" s="5">
        <f t="shared" si="12"/>
        <v>0.1231766606384876</v>
      </c>
      <c r="P23" s="5">
        <f t="shared" si="13"/>
        <v>0.1296371378353185</v>
      </c>
      <c r="Q23" s="5">
        <f t="shared" si="14"/>
        <v>0.13628011846511545</v>
      </c>
      <c r="R23" s="5">
        <f t="shared" si="15"/>
        <v>0.1431012760693333</v>
      </c>
    </row>
    <row r="24" spans="1:18" ht="12.75">
      <c r="A24">
        <f t="shared" si="0"/>
        <v>13</v>
      </c>
      <c r="B24" s="1">
        <f>'Parameter values '!$G$19*(A24)+'Parameter values '!$G$20*(A24)^2+('Parameter values '!$G$21)*(A24)^3</f>
        <v>1008.748</v>
      </c>
      <c r="C24" s="1">
        <f t="shared" si="1"/>
        <v>109.99599999999998</v>
      </c>
      <c r="D24" s="1">
        <f>'Parameter values '!$G$19+2*('Parameter values '!$G$20)*$A24+3*('Parameter values '!$G$21)*($A24)^2</f>
        <v>112.48800000000001</v>
      </c>
      <c r="E24" s="1">
        <f t="shared" si="2"/>
        <v>3069.9840000000004</v>
      </c>
      <c r="F24" s="1">
        <f t="shared" si="3"/>
        <v>236.15261538461542</v>
      </c>
      <c r="G24" s="7">
        <f t="shared" si="4"/>
        <v>0.29312986647487416</v>
      </c>
      <c r="H24" s="5">
        <f t="shared" si="5"/>
        <v>0.07692307712780001</v>
      </c>
      <c r="I24" s="5">
        <f t="shared" si="6"/>
        <v>0.08203137975479438</v>
      </c>
      <c r="J24" s="5">
        <f t="shared" si="7"/>
        <v>0.08735592281866757</v>
      </c>
      <c r="K24" s="5">
        <f t="shared" si="8"/>
        <v>0.09289561421498506</v>
      </c>
      <c r="L24" s="5">
        <f t="shared" si="9"/>
        <v>0.09864864865472817</v>
      </c>
      <c r="M24" s="5">
        <f t="shared" si="10"/>
        <v>0.10461252891785681</v>
      </c>
      <c r="N24" s="5">
        <f t="shared" si="11"/>
        <v>0.1107840951938887</v>
      </c>
      <c r="O24" s="5">
        <f t="shared" si="12"/>
        <v>0.1171595616354173</v>
      </c>
      <c r="P24" s="5">
        <f t="shared" si="13"/>
        <v>0.12373455930725599</v>
      </c>
      <c r="Q24" s="5">
        <f t="shared" si="14"/>
        <v>0.13050418459513977</v>
      </c>
      <c r="R24" s="5">
        <f t="shared" si="15"/>
        <v>0.13746305205153175</v>
      </c>
    </row>
    <row r="25" spans="1:18" ht="12.75">
      <c r="A25">
        <f t="shared" si="0"/>
        <v>14</v>
      </c>
      <c r="B25" s="1">
        <f>'Parameter values '!$G$19*(A25)+'Parameter values '!$G$20*(A25)^2+('Parameter values '!$G$21)*(A25)^3</f>
        <v>1123.696</v>
      </c>
      <c r="C25" s="1">
        <f t="shared" si="1"/>
        <v>114.94799999999987</v>
      </c>
      <c r="D25" s="1">
        <f>'Parameter values '!$G$19+2*('Parameter values '!$G$20)*$A25+3*('Parameter values '!$G$21)*($A25)^2</f>
        <v>117.392</v>
      </c>
      <c r="E25" s="1">
        <f t="shared" si="2"/>
        <v>3989.5679999999993</v>
      </c>
      <c r="F25" s="1">
        <f t="shared" si="3"/>
        <v>284.9691428571428</v>
      </c>
      <c r="G25" s="7">
        <f t="shared" si="4"/>
        <v>0.235397917769543</v>
      </c>
      <c r="H25" s="5">
        <f t="shared" si="5"/>
        <v>0.07142857174938844</v>
      </c>
      <c r="I25" s="5">
        <f t="shared" si="6"/>
        <v>0.07654520000190349</v>
      </c>
      <c r="J25" s="5">
        <f t="shared" si="7"/>
        <v>0.0818946294534856</v>
      </c>
      <c r="K25" s="5">
        <f t="shared" si="8"/>
        <v>0.08747549733704757</v>
      </c>
      <c r="L25" s="5">
        <f t="shared" si="9"/>
        <v>0.09328555393227018</v>
      </c>
      <c r="M25" s="5">
        <f t="shared" si="10"/>
        <v>0.09932169318172315</v>
      </c>
      <c r="N25" s="5">
        <f t="shared" si="11"/>
        <v>0.10557999483298937</v>
      </c>
      <c r="O25" s="5">
        <f t="shared" si="12"/>
        <v>0.11205577667746727</v>
      </c>
      <c r="P25" s="5">
        <f t="shared" si="13"/>
        <v>0.11874365554353283</v>
      </c>
      <c r="Q25" s="5">
        <f t="shared" si="14"/>
        <v>0.1256376155229009</v>
      </c>
      <c r="R25" s="5">
        <f t="shared" si="15"/>
        <v>0.1327310817901315</v>
      </c>
    </row>
    <row r="26" spans="1:18" ht="12.75">
      <c r="A26">
        <f t="shared" si="0"/>
        <v>15</v>
      </c>
      <c r="B26" s="1">
        <f>'Parameter values '!$G$19*(A26)+'Parameter values '!$G$20*(A26)^2+('Parameter values '!$G$21)*(A26)^3</f>
        <v>1243.5</v>
      </c>
      <c r="C26" s="1">
        <f t="shared" si="1"/>
        <v>119.80400000000009</v>
      </c>
      <c r="D26" s="1">
        <f>'Parameter values '!$G$19+2*('Parameter values '!$G$20)*$A26+3*('Parameter values '!$G$21)*($A26)^2</f>
        <v>122.2</v>
      </c>
      <c r="E26" s="1">
        <f t="shared" si="2"/>
        <v>4948</v>
      </c>
      <c r="F26" s="1">
        <f t="shared" si="3"/>
        <v>329.8666666666667</v>
      </c>
      <c r="G26" s="7">
        <f t="shared" si="4"/>
        <v>0.19757477768795473</v>
      </c>
      <c r="H26" s="5">
        <f t="shared" si="5"/>
        <v>0.0666666670718314</v>
      </c>
      <c r="I26" s="5">
        <f t="shared" si="6"/>
        <v>0.07179161981676416</v>
      </c>
      <c r="J26" s="5">
        <f t="shared" si="7"/>
        <v>0.07716591827020165</v>
      </c>
      <c r="K26" s="5">
        <f t="shared" si="8"/>
        <v>0.08278788800582382</v>
      </c>
      <c r="L26" s="5">
        <f t="shared" si="9"/>
        <v>0.08865476860643483</v>
      </c>
      <c r="M26" s="5">
        <f t="shared" si="10"/>
        <v>0.09476275672011718</v>
      </c>
      <c r="N26" s="5">
        <f t="shared" si="11"/>
        <v>0.10110706502430049</v>
      </c>
      <c r="O26" s="5">
        <f t="shared" si="12"/>
        <v>0.1076819949232361</v>
      </c>
      <c r="P26" s="5">
        <f t="shared" si="13"/>
        <v>0.11448102085546667</v>
      </c>
      <c r="Q26" s="5">
        <f t="shared" si="14"/>
        <v>0.12149688383236623</v>
      </c>
      <c r="R26" s="5">
        <f t="shared" si="15"/>
        <v>0.12872169167888683</v>
      </c>
    </row>
    <row r="27" spans="1:18" ht="12.75">
      <c r="A27">
        <f t="shared" si="0"/>
        <v>16</v>
      </c>
      <c r="B27" s="1">
        <f>'Parameter values '!$G$19*(A27)+'Parameter values '!$G$20*(A27)^2+('Parameter values '!$G$21)*(A27)^3</f>
        <v>1368.0639999999999</v>
      </c>
      <c r="C27" s="1">
        <f t="shared" si="1"/>
        <v>124.56399999999985</v>
      </c>
      <c r="D27" s="1">
        <f>'Parameter values '!$G$19+2*('Parameter values '!$G$20)*$A27+3*('Parameter values '!$G$21)*($A27)^2</f>
        <v>126.91199999999999</v>
      </c>
      <c r="E27" s="1">
        <f t="shared" si="2"/>
        <v>5944.511999999999</v>
      </c>
      <c r="F27" s="1">
        <f t="shared" si="3"/>
        <v>371.5319999999999</v>
      </c>
      <c r="G27" s="7">
        <f t="shared" si="4"/>
        <v>0.1707955169406673</v>
      </c>
      <c r="H27" s="5">
        <f t="shared" si="5"/>
        <v>0.06250000046657812</v>
      </c>
      <c r="I27" s="5">
        <f t="shared" si="6"/>
        <v>0.0676332764790974</v>
      </c>
      <c r="J27" s="5">
        <f t="shared" si="7"/>
        <v>0.07303242532465307</v>
      </c>
      <c r="K27" s="5">
        <f t="shared" si="8"/>
        <v>0.07869541713341138</v>
      </c>
      <c r="L27" s="5">
        <f t="shared" si="9"/>
        <v>0.08461891036762804</v>
      </c>
      <c r="M27" s="5">
        <f t="shared" si="10"/>
        <v>0.09079831104580471</v>
      </c>
      <c r="N27" s="5">
        <f t="shared" si="11"/>
        <v>0.09722785337648886</v>
      </c>
      <c r="O27" s="5">
        <f t="shared" si="12"/>
        <v>0.10390069860059124</v>
      </c>
      <c r="P27" s="5">
        <f t="shared" si="13"/>
        <v>0.11080904879188083</v>
      </c>
      <c r="Q27" s="5">
        <f t="shared" si="14"/>
        <v>0.1179442720188115</v>
      </c>
      <c r="R27" s="5">
        <f t="shared" si="15"/>
        <v>0.12529703510218532</v>
      </c>
    </row>
    <row r="28" spans="1:18" ht="12.75">
      <c r="A28">
        <f t="shared" si="0"/>
        <v>17</v>
      </c>
      <c r="B28" s="1">
        <f>'Parameter values '!$G$19*(A28)+'Parameter values '!$G$20*(A28)^2+('Parameter values '!$G$21)*(A28)^3</f>
        <v>1497.2920000000001</v>
      </c>
      <c r="C28" s="1">
        <f t="shared" si="1"/>
        <v>129.2280000000003</v>
      </c>
      <c r="D28" s="1">
        <f>'Parameter values '!$G$19+2*('Parameter values '!$G$20)*$A28+3*('Parameter values '!$G$21)*($A28)^2</f>
        <v>131.52800000000002</v>
      </c>
      <c r="E28" s="1">
        <f t="shared" si="2"/>
        <v>6978.336000000001</v>
      </c>
      <c r="F28" s="1">
        <f t="shared" si="3"/>
        <v>410.4903529411765</v>
      </c>
      <c r="G28" s="7">
        <f t="shared" si="4"/>
        <v>0.1507843703713894</v>
      </c>
      <c r="H28" s="5">
        <f t="shared" si="5"/>
        <v>0.058823529922927095</v>
      </c>
      <c r="I28" s="5">
        <f t="shared" si="6"/>
        <v>0.06396512788923932</v>
      </c>
      <c r="J28" s="5">
        <f t="shared" si="7"/>
        <v>0.0693891072969828</v>
      </c>
      <c r="K28" s="5">
        <f t="shared" si="8"/>
        <v>0.07509303629434047</v>
      </c>
      <c r="L28" s="5">
        <f t="shared" si="9"/>
        <v>0.08107291775569095</v>
      </c>
      <c r="M28" s="5">
        <f t="shared" si="10"/>
        <v>0.08732326913478408</v>
      </c>
      <c r="N28" s="5">
        <f t="shared" si="11"/>
        <v>0.09383723052839336</v>
      </c>
      <c r="O28" s="5">
        <f t="shared" si="12"/>
        <v>0.1006066963315632</v>
      </c>
      <c r="P28" s="5">
        <f t="shared" si="13"/>
        <v>0.10762246565186506</v>
      </c>
      <c r="Q28" s="5">
        <f t="shared" si="14"/>
        <v>0.11487440620516559</v>
      </c>
      <c r="R28" s="5">
        <f t="shared" si="15"/>
        <v>0.12235162625848273</v>
      </c>
    </row>
    <row r="29" spans="1:18" ht="12.75">
      <c r="A29">
        <f t="shared" si="0"/>
        <v>18</v>
      </c>
      <c r="B29" s="1">
        <f>'Parameter values '!$G$19*(A29)+'Parameter values '!$G$20*(A29)^2+('Parameter values '!$G$21)*(A29)^3</f>
        <v>1631.0880000000002</v>
      </c>
      <c r="C29" s="1">
        <f t="shared" si="1"/>
        <v>133.79600000000005</v>
      </c>
      <c r="D29" s="1">
        <f>'Parameter values '!$G$19+2*('Parameter values '!$G$20)*$A29+3*('Parameter values '!$G$21)*($A29)^2</f>
        <v>136.04800000000003</v>
      </c>
      <c r="E29" s="1">
        <f t="shared" si="2"/>
        <v>8048.7040000000015</v>
      </c>
      <c r="F29" s="1">
        <f t="shared" si="3"/>
        <v>447.1502222222223</v>
      </c>
      <c r="G29" s="7">
        <f t="shared" si="4"/>
        <v>0.1352247517115799</v>
      </c>
      <c r="H29" s="5">
        <f t="shared" si="5"/>
        <v>0.0555555560987897</v>
      </c>
      <c r="I29" s="5">
        <f t="shared" si="6"/>
        <v>0.06070547461799069</v>
      </c>
      <c r="J29" s="5">
        <f t="shared" si="7"/>
        <v>0.06615426354172649</v>
      </c>
      <c r="K29" s="5">
        <f t="shared" si="8"/>
        <v>0.07189903977799392</v>
      </c>
      <c r="L29" s="5">
        <f t="shared" si="9"/>
        <v>0.07793507222289982</v>
      </c>
      <c r="M29" s="5">
        <f t="shared" si="10"/>
        <v>0.0842558875202504</v>
      </c>
      <c r="N29" s="5">
        <f t="shared" si="11"/>
        <v>0.09085341231007697</v>
      </c>
      <c r="O29" s="5">
        <f t="shared" si="12"/>
        <v>0.09771814540670068</v>
      </c>
      <c r="P29" s="5">
        <f t="shared" si="13"/>
        <v>0.10483935290561022</v>
      </c>
      <c r="Q29" s="5">
        <f t="shared" si="14"/>
        <v>0.11220527868135449</v>
      </c>
      <c r="R29" s="5">
        <f t="shared" si="15"/>
        <v>0.1198033626515006</v>
      </c>
    </row>
    <row r="30" spans="1:18" ht="12.75">
      <c r="A30">
        <f t="shared" si="0"/>
        <v>19</v>
      </c>
      <c r="B30" s="1">
        <f>'Parameter values '!$G$19*(A30)+'Parameter values '!$G$20*(A30)^2+('Parameter values '!$G$21)*(A30)^3</f>
        <v>1769.3560000000002</v>
      </c>
      <c r="C30" s="1">
        <f t="shared" si="1"/>
        <v>138.26800000000003</v>
      </c>
      <c r="D30" s="1">
        <f>'Parameter values '!$G$19+2*('Parameter values '!$G$20)*$A30+3*('Parameter values '!$G$21)*($A30)^2</f>
        <v>140.472</v>
      </c>
      <c r="E30" s="1">
        <f t="shared" si="2"/>
        <v>9154.848000000002</v>
      </c>
      <c r="F30" s="1">
        <f t="shared" si="3"/>
        <v>481.834105263158</v>
      </c>
      <c r="G30" s="7">
        <f t="shared" si="4"/>
        <v>0.12275201073791721</v>
      </c>
      <c r="H30" s="5">
        <f t="shared" si="5"/>
        <v>0.05263157951326813</v>
      </c>
      <c r="I30" s="5">
        <f t="shared" si="6"/>
        <v>0.057789817098620605</v>
      </c>
      <c r="J30" s="5">
        <f t="shared" si="7"/>
        <v>0.0632633932800515</v>
      </c>
      <c r="K30" s="5">
        <f t="shared" si="8"/>
        <v>0.06904892178314062</v>
      </c>
      <c r="L30" s="5">
        <f t="shared" si="9"/>
        <v>0.07514085533873437</v>
      </c>
      <c r="M30" s="5">
        <f t="shared" si="10"/>
        <v>0.08153162352657453</v>
      </c>
      <c r="N30" s="5">
        <f t="shared" si="11"/>
        <v>0.08821181703760589</v>
      </c>
      <c r="O30" s="5">
        <f t="shared" si="12"/>
        <v>0.09517040917552703</v>
      </c>
      <c r="P30" s="5">
        <f t="shared" si="13"/>
        <v>0.10239500469029539</v>
      </c>
      <c r="Q30" s="5">
        <f t="shared" si="14"/>
        <v>0.10987210543623702</v>
      </c>
      <c r="R30" s="5">
        <f t="shared" si="15"/>
        <v>0.11758738242771768</v>
      </c>
    </row>
    <row r="31" spans="1:18" ht="12.75">
      <c r="A31">
        <f t="shared" si="0"/>
        <v>20</v>
      </c>
      <c r="B31" s="1">
        <f>'Parameter values '!$G$19*(A31)+'Parameter values '!$G$20*(A31)^2+('Parameter values '!$G$21)*(A31)^3</f>
        <v>1912</v>
      </c>
      <c r="C31" s="1">
        <f t="shared" si="1"/>
        <v>142.64399999999978</v>
      </c>
      <c r="D31" s="1">
        <f>'Parameter values '!$G$19+2*('Parameter values '!$G$20)*$A31+3*('Parameter values '!$G$21)*($A31)^2</f>
        <v>144.8</v>
      </c>
      <c r="E31" s="1">
        <f t="shared" si="2"/>
        <v>10296</v>
      </c>
      <c r="F31" s="1">
        <f t="shared" si="3"/>
        <v>514.8</v>
      </c>
      <c r="G31" s="7">
        <f t="shared" si="4"/>
        <v>0.11250971250971252</v>
      </c>
      <c r="H31" s="5">
        <f t="shared" si="5"/>
        <v>0.05000000058142932</v>
      </c>
      <c r="I31" s="5">
        <f t="shared" si="6"/>
        <v>0.05516655566126994</v>
      </c>
      <c r="J31" s="5">
        <f t="shared" si="7"/>
        <v>0.060664895634394735</v>
      </c>
      <c r="K31" s="5">
        <f t="shared" si="8"/>
        <v>0.06649107645482612</v>
      </c>
      <c r="L31" s="5">
        <f t="shared" si="9"/>
        <v>0.07263864883664377</v>
      </c>
      <c r="M31" s="5">
        <f t="shared" si="10"/>
        <v>0.07909883534346633</v>
      </c>
      <c r="N31" s="5">
        <f t="shared" si="11"/>
        <v>0.0858607656416</v>
      </c>
      <c r="O31" s="5">
        <f t="shared" si="12"/>
        <v>0.09291175725309203</v>
      </c>
      <c r="P31" s="5">
        <f t="shared" si="13"/>
        <v>0.10023762808174826</v>
      </c>
      <c r="Q31" s="5">
        <f t="shared" si="14"/>
        <v>0.10782302638635054</v>
      </c>
      <c r="R31" s="5">
        <f t="shared" si="15"/>
        <v>0.11565176427496657</v>
      </c>
    </row>
    <row r="32" spans="1:18" ht="12.75">
      <c r="A32">
        <f t="shared" si="0"/>
        <v>21</v>
      </c>
      <c r="B32" s="1">
        <f>'Parameter values '!$G$19*(A32)+'Parameter values '!$G$20*(A32)^2+('Parameter values '!$G$21)*(A32)^3</f>
        <v>2058.9240000000004</v>
      </c>
      <c r="C32" s="1">
        <f t="shared" si="1"/>
        <v>146.92400000000043</v>
      </c>
      <c r="D32" s="1">
        <f>'Parameter values '!$G$19+2*('Parameter values '!$G$20)*$A32+3*('Parameter values '!$G$21)*($A32)^2</f>
        <v>149.032</v>
      </c>
      <c r="E32" s="1">
        <f t="shared" si="2"/>
        <v>11471.392000000003</v>
      </c>
      <c r="F32" s="1">
        <f t="shared" si="3"/>
        <v>546.256761904762</v>
      </c>
      <c r="G32" s="7">
        <f t="shared" si="4"/>
        <v>0.10393298389593868</v>
      </c>
      <c r="H32" s="5">
        <f t="shared" si="5"/>
        <v>0.04761904821055251</v>
      </c>
      <c r="I32" s="5">
        <f t="shared" si="6"/>
        <v>0.05279391912895513</v>
      </c>
      <c r="J32" s="5">
        <f t="shared" si="7"/>
        <v>0.05831699822469839</v>
      </c>
      <c r="K32" s="5">
        <f t="shared" si="8"/>
        <v>0.06418372648281825</v>
      </c>
      <c r="L32" s="5">
        <f t="shared" si="9"/>
        <v>0.07038666322199291</v>
      </c>
      <c r="M32" s="5">
        <f t="shared" si="10"/>
        <v>0.07691571065945435</v>
      </c>
      <c r="N32" s="5">
        <f t="shared" si="11"/>
        <v>0.0837584103486006</v>
      </c>
      <c r="O32" s="5">
        <f t="shared" si="12"/>
        <v>0.0909002942617485</v>
      </c>
      <c r="P32" s="5">
        <f t="shared" si="13"/>
        <v>0.09832527186209447</v>
      </c>
      <c r="Q32" s="5">
        <f t="shared" si="14"/>
        <v>0.10601603402596001</v>
      </c>
      <c r="R32" s="5">
        <f t="shared" si="15"/>
        <v>0.11395445561856206</v>
      </c>
    </row>
    <row r="33" spans="1:18" ht="12.75">
      <c r="A33">
        <f t="shared" si="0"/>
        <v>22</v>
      </c>
      <c r="B33" s="1">
        <f>'Parameter values '!$G$19*(A33)+'Parameter values '!$G$20*(A33)^2+('Parameter values '!$G$21)*(A33)^3</f>
        <v>2210.032</v>
      </c>
      <c r="C33" s="1">
        <f t="shared" si="1"/>
        <v>151.10799999999972</v>
      </c>
      <c r="D33" s="1">
        <f>'Parameter values '!$G$19+2*('Parameter values '!$G$20)*$A33+3*('Parameter values '!$G$21)*($A33)^2</f>
        <v>153.168</v>
      </c>
      <c r="E33" s="1">
        <f t="shared" si="2"/>
        <v>12680.256000000001</v>
      </c>
      <c r="F33" s="1">
        <f t="shared" si="3"/>
        <v>576.3752727272728</v>
      </c>
      <c r="G33" s="7">
        <f t="shared" si="4"/>
        <v>0.09663401117453779</v>
      </c>
      <c r="H33" s="5">
        <f t="shared" si="5"/>
        <v>0.04545454605193304</v>
      </c>
      <c r="I33" s="5">
        <f t="shared" si="6"/>
        <v>0.050637731069208276</v>
      </c>
      <c r="J33" s="5">
        <f t="shared" si="7"/>
        <v>0.05618552342028043</v>
      </c>
      <c r="K33" s="5">
        <f t="shared" si="8"/>
        <v>0.0620926893556422</v>
      </c>
      <c r="L33" s="5">
        <f t="shared" si="9"/>
        <v>0.06835070403521071</v>
      </c>
      <c r="M33" s="5">
        <f t="shared" si="10"/>
        <v>0.07494803294865973</v>
      </c>
      <c r="N33" s="5">
        <f t="shared" si="11"/>
        <v>0.08187050100918376</v>
      </c>
      <c r="O33" s="5">
        <f t="shared" si="12"/>
        <v>0.0891017262022925</v>
      </c>
      <c r="P33" s="5">
        <f t="shared" si="13"/>
        <v>0.09662359287895342</v>
      </c>
      <c r="Q33" s="5">
        <f t="shared" si="14"/>
        <v>0.10441673959891186</v>
      </c>
      <c r="R33" s="5">
        <f t="shared" si="15"/>
        <v>0.11246103822841563</v>
      </c>
    </row>
    <row r="34" spans="1:18" ht="12.75">
      <c r="A34">
        <f t="shared" si="0"/>
        <v>23</v>
      </c>
      <c r="B34" s="1">
        <f>'Parameter values '!$G$19*(A34)+'Parameter values '!$G$20*(A34)^2+('Parameter values '!$G$21)*(A34)^3</f>
        <v>2365.228</v>
      </c>
      <c r="C34" s="1">
        <f t="shared" si="1"/>
        <v>155.1959999999999</v>
      </c>
      <c r="D34" s="1">
        <f>'Parameter values '!$G$19+2*('Parameter values '!$G$20)*$A34+3*('Parameter values '!$G$21)*($A34)^2</f>
        <v>157.208</v>
      </c>
      <c r="E34" s="1">
        <f t="shared" si="2"/>
        <v>13921.824</v>
      </c>
      <c r="F34" s="1">
        <f t="shared" si="3"/>
        <v>605.296695652174</v>
      </c>
      <c r="G34" s="7">
        <f t="shared" si="4"/>
        <v>0.09033758794824585</v>
      </c>
      <c r="H34" s="5">
        <f t="shared" si="5"/>
        <v>0.043478261469598344</v>
      </c>
      <c r="I34" s="5">
        <f t="shared" si="6"/>
        <v>0.0486697587626817</v>
      </c>
      <c r="J34" s="5">
        <f t="shared" si="7"/>
        <v>0.05424223730866725</v>
      </c>
      <c r="K34" s="5">
        <f t="shared" si="8"/>
        <v>0.06018972633153095</v>
      </c>
      <c r="L34" s="5">
        <f t="shared" si="9"/>
        <v>0.06650252083145396</v>
      </c>
      <c r="M34" s="5">
        <f t="shared" si="10"/>
        <v>0.0731675304721427</v>
      </c>
      <c r="N34" s="5">
        <f t="shared" si="11"/>
        <v>0.08016873413408555</v>
      </c>
      <c r="O34" s="5">
        <f t="shared" si="12"/>
        <v>0.08748770951606569</v>
      </c>
      <c r="P34" s="5">
        <f t="shared" si="13"/>
        <v>0.09510420505949355</v>
      </c>
      <c r="Q34" s="5">
        <f t="shared" si="14"/>
        <v>0.10299672186109926</v>
      </c>
      <c r="R34" s="5">
        <f t="shared" si="15"/>
        <v>0.11114307631959824</v>
      </c>
    </row>
    <row r="35" spans="1:18" ht="12.75">
      <c r="A35">
        <f t="shared" si="0"/>
        <v>24</v>
      </c>
      <c r="B35" s="1">
        <f>'Parameter values '!$G$19*(A35)+'Parameter values '!$G$20*(A35)^2+('Parameter values '!$G$21)*(A35)^3</f>
        <v>2524.416</v>
      </c>
      <c r="C35" s="1">
        <f t="shared" si="1"/>
        <v>159.1880000000001</v>
      </c>
      <c r="D35" s="1">
        <f>'Parameter values '!$G$19+2*('Parameter values '!$G$20)*$A35+3*('Parameter values '!$G$21)*($A35)^2</f>
        <v>161.15200000000002</v>
      </c>
      <c r="E35" s="1">
        <f t="shared" si="2"/>
        <v>15195.328000000001</v>
      </c>
      <c r="F35" s="1">
        <f t="shared" si="3"/>
        <v>633.1386666666667</v>
      </c>
      <c r="G35" s="7">
        <f t="shared" si="4"/>
        <v>0.08484292013966398</v>
      </c>
      <c r="H35" s="5">
        <f t="shared" si="5"/>
        <v>0.04166666707409227</v>
      </c>
      <c r="I35" s="5">
        <f t="shared" si="6"/>
        <v>0.046866474929602345</v>
      </c>
      <c r="J35" s="5">
        <f t="shared" si="7"/>
        <v>0.05246361142227426</v>
      </c>
      <c r="K35" s="5">
        <f t="shared" si="8"/>
        <v>0.05845130416717486</v>
      </c>
      <c r="L35" s="5">
        <f t="shared" si="9"/>
        <v>0.06481856891765925</v>
      </c>
      <c r="M35" s="5">
        <f t="shared" si="10"/>
        <v>0.07155063803466664</v>
      </c>
      <c r="N35" s="5">
        <f t="shared" si="11"/>
        <v>0.07862951467920766</v>
      </c>
      <c r="O35" s="5">
        <f t="shared" si="12"/>
        <v>0.08603461287933266</v>
      </c>
      <c r="P35" s="5">
        <f t="shared" si="13"/>
        <v>0.09374344112263484</v>
      </c>
      <c r="Q35" s="5">
        <f t="shared" si="14"/>
        <v>0.10173228848275252</v>
      </c>
      <c r="R35" s="5">
        <f t="shared" si="15"/>
        <v>0.10997687720961753</v>
      </c>
    </row>
    <row r="36" spans="1:18" ht="12.75">
      <c r="A36">
        <f t="shared" si="0"/>
        <v>25</v>
      </c>
      <c r="B36" s="1">
        <f>'Parameter values '!$G$19*(A36)+'Parameter values '!$G$20*(A36)^2+('Parameter values '!$G$21)*(A36)^3</f>
        <v>2687.5</v>
      </c>
      <c r="C36" s="1">
        <f t="shared" si="1"/>
        <v>163.08399999999983</v>
      </c>
      <c r="D36" s="1">
        <f>'Parameter values '!$G$19+2*('Parameter values '!$G$20)*$A36+3*('Parameter values '!$G$21)*($A36)^2</f>
        <v>165</v>
      </c>
      <c r="E36" s="1">
        <f t="shared" si="2"/>
        <v>16500</v>
      </c>
      <c r="F36" s="1">
        <f t="shared" si="3"/>
        <v>660</v>
      </c>
      <c r="G36" s="7">
        <f t="shared" si="4"/>
        <v>0.08</v>
      </c>
      <c r="H36" s="5">
        <f t="shared" si="5"/>
        <v>0.04000000042073453</v>
      </c>
      <c r="I36" s="5">
        <f t="shared" si="6"/>
        <v>0.04520811664187799</v>
      </c>
      <c r="J36" s="5">
        <f t="shared" si="7"/>
        <v>0.050829881650735965</v>
      </c>
      <c r="K36" s="5">
        <f t="shared" si="8"/>
        <v>0.0568576540320703</v>
      </c>
      <c r="L36" s="5">
        <f t="shared" si="9"/>
        <v>0.06327906827477306</v>
      </c>
      <c r="M36" s="5">
        <f t="shared" si="10"/>
        <v>0.07007755592465065</v>
      </c>
      <c r="N36" s="5">
        <f t="shared" si="11"/>
        <v>0.07723301500733208</v>
      </c>
      <c r="O36" s="5">
        <f t="shared" si="12"/>
        <v>0.08472257615831023</v>
      </c>
      <c r="P36" s="5">
        <f t="shared" si="13"/>
        <v>0.09252141141997325</v>
      </c>
      <c r="Q36" s="5">
        <f t="shared" si="14"/>
        <v>0.10060353452736726</v>
      </c>
      <c r="R36" s="5">
        <f t="shared" si="15"/>
        <v>0.1089425489833852</v>
      </c>
    </row>
    <row r="37" spans="1:18" ht="12.75">
      <c r="A37">
        <f t="shared" si="0"/>
        <v>26</v>
      </c>
      <c r="B37" s="1">
        <f>'Parameter values '!$G$19*(A37)+'Parameter values '!$G$20*(A37)^2+('Parameter values '!$G$21)*(A37)^3</f>
        <v>2854.384</v>
      </c>
      <c r="C37" s="1">
        <f t="shared" si="1"/>
        <v>166.88400000000001</v>
      </c>
      <c r="D37" s="1">
        <f>'Parameter values '!$G$19+2*('Parameter values '!$G$20)*$A37+3*('Parameter values '!$G$21)*($A37)^2</f>
        <v>168.752</v>
      </c>
      <c r="E37" s="1">
        <f t="shared" si="2"/>
        <v>17835.072</v>
      </c>
      <c r="F37" s="1">
        <f t="shared" si="3"/>
        <v>685.9643076923077</v>
      </c>
      <c r="G37" s="7">
        <f t="shared" si="4"/>
        <v>0.0756944519203511</v>
      </c>
      <c r="H37" s="5">
        <f t="shared" si="5"/>
        <v>0.03846153889236836</v>
      </c>
      <c r="I37" s="5">
        <f t="shared" si="6"/>
        <v>0.04367796140933378</v>
      </c>
      <c r="J37" s="5">
        <f t="shared" si="7"/>
        <v>0.04932432432736408</v>
      </c>
      <c r="K37" s="5">
        <f t="shared" si="8"/>
        <v>0.05539204759694435</v>
      </c>
      <c r="L37" s="5">
        <f t="shared" si="9"/>
        <v>0.061867279653627996</v>
      </c>
      <c r="M37" s="5">
        <f t="shared" si="10"/>
        <v>0.06873152602576588</v>
      </c>
      <c r="N37" s="5">
        <f t="shared" si="11"/>
        <v>0.07596245101509197</v>
      </c>
      <c r="O37" s="5">
        <f t="shared" si="12"/>
        <v>0.0835347865140385</v>
      </c>
      <c r="P37" s="5">
        <f t="shared" si="13"/>
        <v>0.09142127989699796</v>
      </c>
      <c r="Q37" s="5">
        <f t="shared" si="14"/>
        <v>0.09959361800527837</v>
      </c>
      <c r="R37" s="5">
        <f t="shared" si="15"/>
        <v>0.10802327517789381</v>
      </c>
    </row>
    <row r="38" spans="1:18" ht="12.75">
      <c r="A38">
        <f t="shared" si="0"/>
        <v>27</v>
      </c>
      <c r="B38" s="1">
        <f>'Parameter values '!$G$19*(A38)+'Parameter values '!$G$20*(A38)^2+('Parameter values '!$G$21)*(A38)^3</f>
        <v>3024.972</v>
      </c>
      <c r="C38" s="1">
        <f t="shared" si="1"/>
        <v>170.5880000000002</v>
      </c>
      <c r="D38" s="1">
        <f>'Parameter values '!$G$19+2*('Parameter values '!$G$20)*$A38+3*('Parameter values '!$G$21)*($A38)^2</f>
        <v>172.40800000000002</v>
      </c>
      <c r="E38" s="1">
        <f t="shared" si="2"/>
        <v>19199.776</v>
      </c>
      <c r="F38" s="1">
        <f t="shared" si="3"/>
        <v>711.1028148148149</v>
      </c>
      <c r="G38" s="7">
        <f t="shared" si="4"/>
        <v>0.07183750477088899</v>
      </c>
      <c r="H38" s="5">
        <f t="shared" si="5"/>
        <v>0.037037037475340116</v>
      </c>
      <c r="I38" s="5">
        <f t="shared" si="6"/>
        <v>0.042261764135674736</v>
      </c>
      <c r="J38" s="5">
        <f t="shared" si="7"/>
        <v>0.047932693185329285</v>
      </c>
      <c r="K38" s="5">
        <f t="shared" si="8"/>
        <v>0.05404023399184935</v>
      </c>
      <c r="L38" s="5">
        <f t="shared" si="9"/>
        <v>0.06056894154005132</v>
      </c>
      <c r="M38" s="5">
        <f t="shared" si="10"/>
        <v>0.06749826879575901</v>
      </c>
      <c r="N38" s="5">
        <f t="shared" si="11"/>
        <v>0.074803519120903</v>
      </c>
      <c r="O38" s="5">
        <f t="shared" si="12"/>
        <v>0.08245691535352447</v>
      </c>
      <c r="P38" s="5">
        <f t="shared" si="13"/>
        <v>0.0904287008735578</v>
      </c>
      <c r="Q38" s="5">
        <f t="shared" si="14"/>
        <v>0.09868819620736405</v>
      </c>
      <c r="R38" s="5">
        <f t="shared" si="15"/>
        <v>0.10720475020571164</v>
      </c>
    </row>
    <row r="39" spans="1:18" ht="12.75">
      <c r="A39">
        <f t="shared" si="0"/>
        <v>28</v>
      </c>
      <c r="B39" s="1">
        <f>'Parameter values '!$G$19*(A39)+'Parameter values '!$G$20*(A39)^2+('Parameter values '!$G$21)*(A39)^3</f>
        <v>3199.168</v>
      </c>
      <c r="C39" s="1">
        <f t="shared" si="1"/>
        <v>174.1959999999999</v>
      </c>
      <c r="D39" s="1">
        <f>'Parameter values '!$G$19+2*('Parameter values '!$G$20)*$A39+3*('Parameter values '!$G$21)*($A39)^2</f>
        <v>175.968</v>
      </c>
      <c r="E39" s="1">
        <f t="shared" si="2"/>
        <v>20593.344</v>
      </c>
      <c r="F39" s="1">
        <f t="shared" si="3"/>
        <v>735.4765714285714</v>
      </c>
      <c r="G39" s="7">
        <f t="shared" si="4"/>
        <v>0.06835917469256085</v>
      </c>
      <c r="H39" s="5">
        <f t="shared" si="5"/>
        <v>0.03571428615791438</v>
      </c>
      <c r="I39" s="5">
        <f t="shared" si="6"/>
        <v>0.0409473147267428</v>
      </c>
      <c r="J39" s="5">
        <f t="shared" si="7"/>
        <v>0.04664277696613509</v>
      </c>
      <c r="K39" s="5">
        <f t="shared" si="8"/>
        <v>0.052789997416494684</v>
      </c>
      <c r="L39" s="5">
        <f t="shared" si="9"/>
        <v>0.05937182777176642</v>
      </c>
      <c r="M39" s="5">
        <f t="shared" si="10"/>
        <v>0.06636554089506574</v>
      </c>
      <c r="N39" s="5">
        <f t="shared" si="11"/>
        <v>0.07374395389657085</v>
      </c>
      <c r="O39" s="5">
        <f t="shared" si="12"/>
        <v>0.08147667591067317</v>
      </c>
      <c r="P39" s="5">
        <f t="shared" si="13"/>
        <v>0.08953137642972434</v>
      </c>
      <c r="Q39" s="5">
        <f t="shared" si="14"/>
        <v>0.097874982611542</v>
      </c>
      <c r="R39" s="5">
        <f t="shared" si="15"/>
        <v>0.10647473532299483</v>
      </c>
    </row>
    <row r="40" spans="1:18" ht="12.75">
      <c r="A40">
        <f t="shared" si="0"/>
        <v>29</v>
      </c>
      <c r="B40" s="1">
        <f>'Parameter values '!$G$19*(A40)+'Parameter values '!$G$20*(A40)^2+('Parameter values '!$G$21)*(A40)^3</f>
        <v>3376.8759999999997</v>
      </c>
      <c r="C40" s="1">
        <f t="shared" si="1"/>
        <v>177.70799999999963</v>
      </c>
      <c r="D40" s="1">
        <f>'Parameter values '!$G$19+2*('Parameter values '!$G$20)*$A40+3*('Parameter values '!$G$21)*($A40)^2</f>
        <v>179.43200000000002</v>
      </c>
      <c r="E40" s="1">
        <f t="shared" si="2"/>
        <v>22015.007999999998</v>
      </c>
      <c r="F40" s="1">
        <f t="shared" si="3"/>
        <v>759.1382068965517</v>
      </c>
      <c r="G40" s="7">
        <f t="shared" si="4"/>
        <v>0.06520351934462164</v>
      </c>
      <c r="H40" s="5">
        <f t="shared" si="5"/>
        <v>0.034482759067879676</v>
      </c>
      <c r="I40" s="5">
        <f t="shared" si="6"/>
        <v>0.0397240872281009</v>
      </c>
      <c r="J40" s="5">
        <f t="shared" si="7"/>
        <v>0.04544404855741608</v>
      </c>
      <c r="K40" s="5">
        <f t="shared" si="8"/>
        <v>0.05163080627984636</v>
      </c>
      <c r="L40" s="5">
        <f t="shared" si="9"/>
        <v>0.05826539668411242</v>
      </c>
      <c r="M40" s="5">
        <f t="shared" si="10"/>
        <v>0.06532278434225078</v>
      </c>
      <c r="N40" s="5">
        <f t="shared" si="11"/>
        <v>0.07277317721978908</v>
      </c>
      <c r="O40" s="5">
        <f t="shared" si="12"/>
        <v>0.08058347233508335</v>
      </c>
      <c r="P40" s="5">
        <f t="shared" si="13"/>
        <v>0.08871870527782884</v>
      </c>
      <c r="Q40" s="5">
        <f t="shared" si="14"/>
        <v>0.09714339524924777</v>
      </c>
      <c r="R40" s="5">
        <f t="shared" si="15"/>
        <v>0.10582270604148514</v>
      </c>
    </row>
    <row r="41" spans="1:18" ht="12.75">
      <c r="A41">
        <f t="shared" si="0"/>
        <v>30</v>
      </c>
      <c r="B41" s="1">
        <f>'Parameter values '!$G$19*(A41)+'Parameter values '!$G$20*(A41)^2+('Parameter values '!$G$21)*(A41)^3</f>
        <v>3558</v>
      </c>
      <c r="C41" s="1">
        <f t="shared" si="1"/>
        <v>181.12400000000025</v>
      </c>
      <c r="D41" s="1">
        <f>'Parameter values '!$G$19+2*('Parameter values '!$G$20)*$A41+3*('Parameter values '!$G$21)*($A41)^2</f>
        <v>182.8</v>
      </c>
      <c r="E41" s="1">
        <f t="shared" si="2"/>
        <v>23464</v>
      </c>
      <c r="F41" s="1">
        <f t="shared" si="3"/>
        <v>782.1333333333333</v>
      </c>
      <c r="G41" s="7">
        <f t="shared" si="4"/>
        <v>0.06232526423457212</v>
      </c>
      <c r="H41" s="5">
        <f t="shared" si="5"/>
        <v>0.03333333378263194</v>
      </c>
      <c r="I41" s="5">
        <f t="shared" si="6"/>
        <v>0.038582959135100826</v>
      </c>
      <c r="J41" s="5">
        <f t="shared" si="7"/>
        <v>0.044327384303217414</v>
      </c>
      <c r="K41" s="5">
        <f t="shared" si="8"/>
        <v>0.050553532512150244</v>
      </c>
      <c r="L41" s="5">
        <f t="shared" si="9"/>
        <v>0.057240510427733336</v>
      </c>
      <c r="M41" s="5">
        <f t="shared" si="10"/>
        <v>0.06436084583944342</v>
      </c>
      <c r="N41" s="5">
        <f t="shared" si="11"/>
        <v>0.07188201759090035</v>
      </c>
      <c r="O41" s="5">
        <f t="shared" si="12"/>
        <v>0.07976811893299345</v>
      </c>
      <c r="P41" s="5">
        <f t="shared" si="13"/>
        <v>0.08798150176769402</v>
      </c>
      <c r="Q41" s="5">
        <f t="shared" si="14"/>
        <v>0.09648427518514047</v>
      </c>
      <c r="R41" s="5">
        <f t="shared" si="15"/>
        <v>0.1052395696491256</v>
      </c>
    </row>
    <row r="42" spans="1:18" ht="12.75">
      <c r="A42">
        <f t="shared" si="0"/>
        <v>31</v>
      </c>
      <c r="B42" s="1">
        <f>'Parameter values '!$G$19*(A42)+'Parameter values '!$G$20*(A42)^2+('Parameter values '!$G$21)*(A42)^3</f>
        <v>3742.4440000000004</v>
      </c>
      <c r="C42" s="1">
        <f t="shared" si="1"/>
        <v>184.44400000000041</v>
      </c>
      <c r="D42" s="1">
        <f>'Parameter values '!$G$19+2*('Parameter values '!$G$20)*$A42+3*('Parameter values '!$G$21)*($A42)^2</f>
        <v>186.072</v>
      </c>
      <c r="E42" s="1">
        <f t="shared" si="2"/>
        <v>24939.552000000003</v>
      </c>
      <c r="F42" s="1">
        <f t="shared" si="3"/>
        <v>804.5016774193549</v>
      </c>
      <c r="G42" s="7">
        <f t="shared" si="4"/>
        <v>0.05968735925970121</v>
      </c>
      <c r="H42" s="5">
        <f t="shared" si="5"/>
        <v>0.03225806496633785</v>
      </c>
      <c r="I42" s="5">
        <f t="shared" si="6"/>
        <v>0.03751598503003564</v>
      </c>
      <c r="J42" s="5">
        <f t="shared" si="7"/>
        <v>0.04328483764135611</v>
      </c>
      <c r="K42" s="5">
        <f t="shared" si="8"/>
        <v>0.04955022520397791</v>
      </c>
      <c r="L42" s="5">
        <f t="shared" si="9"/>
        <v>0.05628920861283265</v>
      </c>
      <c r="M42" s="5">
        <f t="shared" si="10"/>
        <v>0.06347175042238874</v>
      </c>
      <c r="N42" s="5">
        <f t="shared" si="11"/>
        <v>0.07106248376876709</v>
      </c>
      <c r="O42" s="5">
        <f t="shared" si="12"/>
        <v>0.07902261371617889</v>
      </c>
      <c r="P42" s="5">
        <f t="shared" si="13"/>
        <v>0.0873117691835956</v>
      </c>
      <c r="Q42" s="5">
        <f t="shared" si="14"/>
        <v>0.09588965927453787</v>
      </c>
      <c r="R42" s="5">
        <f t="shared" si="15"/>
        <v>0.10471743701418675</v>
      </c>
    </row>
    <row r="43" spans="1:18" ht="12.75">
      <c r="A43">
        <f t="shared" si="0"/>
        <v>32</v>
      </c>
      <c r="B43" s="1">
        <f>'Parameter values '!$G$19*(A43)+'Parameter values '!$G$20*(A43)^2+('Parameter values '!$G$21)*(A43)^3</f>
        <v>3930.1119999999996</v>
      </c>
      <c r="C43" s="1">
        <f t="shared" si="1"/>
        <v>187.6679999999992</v>
      </c>
      <c r="D43" s="1">
        <f>'Parameter values '!$G$19+2*('Parameter values '!$G$20)*$A43+3*('Parameter values '!$G$21)*($A43)^2</f>
        <v>189.248</v>
      </c>
      <c r="E43" s="1">
        <f t="shared" si="2"/>
        <v>26440.895999999997</v>
      </c>
      <c r="F43" s="1">
        <f t="shared" si="3"/>
        <v>826.2779999999999</v>
      </c>
      <c r="G43" s="7">
        <f t="shared" si="4"/>
        <v>0.057259179114051206</v>
      </c>
      <c r="H43" s="5">
        <f t="shared" si="5"/>
        <v>0.031250000450129496</v>
      </c>
      <c r="I43" s="5">
        <f t="shared" si="6"/>
        <v>0.03651621266232653</v>
      </c>
      <c r="J43" s="5">
        <f t="shared" si="7"/>
        <v>0.04230945518381402</v>
      </c>
      <c r="K43" s="5">
        <f t="shared" si="8"/>
        <v>0.04861392668824443</v>
      </c>
      <c r="L43" s="5">
        <f t="shared" si="9"/>
        <v>0.055404524395940416</v>
      </c>
      <c r="M43" s="5">
        <f t="shared" si="10"/>
        <v>0.06264851755109266</v>
      </c>
      <c r="N43" s="5">
        <f t="shared" si="11"/>
        <v>0.07030758084197612</v>
      </c>
      <c r="O43" s="5">
        <f t="shared" si="12"/>
        <v>0.0783399543760088</v>
      </c>
      <c r="P43" s="5">
        <f t="shared" si="13"/>
        <v>0.0867025154528649</v>
      </c>
      <c r="Q43" s="5">
        <f t="shared" si="14"/>
        <v>0.09535259532413971</v>
      </c>
      <c r="R43" s="5">
        <f t="shared" si="15"/>
        <v>0.10424943680778889</v>
      </c>
    </row>
    <row r="44" spans="1:18" ht="12.75">
      <c r="A44">
        <f aca="true" t="shared" si="16" ref="A44:A75">A43+1</f>
        <v>33</v>
      </c>
      <c r="B44" s="1">
        <f>'Parameter values '!$G$19*(A44)+'Parameter values '!$G$20*(A44)^2+('Parameter values '!$G$21)*(A44)^3</f>
        <v>4120.907999999999</v>
      </c>
      <c r="C44" s="1">
        <f aca="true" t="shared" si="17" ref="C44:C75">B44-B43</f>
        <v>190.79599999999982</v>
      </c>
      <c r="D44" s="1">
        <f>'Parameter values '!$G$19+2*('Parameter values '!$G$20)*$A44+3*('Parameter values '!$G$21)*($A44)^2</f>
        <v>192.328</v>
      </c>
      <c r="E44" s="1">
        <f t="shared" si="2"/>
        <v>27967.263999999996</v>
      </c>
      <c r="F44" s="1">
        <f t="shared" si="3"/>
        <v>847.4928484848483</v>
      </c>
      <c r="G44" s="7">
        <f t="shared" si="4"/>
        <v>0.055015177744952105</v>
      </c>
      <c r="H44" s="5">
        <f t="shared" si="5"/>
        <v>0.03030303075226312</v>
      </c>
      <c r="I44" s="5">
        <f t="shared" si="6"/>
        <v>0.03557753246867644</v>
      </c>
      <c r="J44" s="5">
        <f t="shared" si="7"/>
        <v>0.04139512623709479</v>
      </c>
      <c r="K44" s="5">
        <f t="shared" si="8"/>
        <v>0.04773852206212871</v>
      </c>
      <c r="L44" s="5">
        <f t="shared" si="9"/>
        <v>0.054580334006122506</v>
      </c>
      <c r="M44" s="5">
        <f t="shared" si="10"/>
        <v>0.0618850106380276</v>
      </c>
      <c r="N44" s="5">
        <f t="shared" si="11"/>
        <v>0.06961115973260791</v>
      </c>
      <c r="O44" s="5">
        <f t="shared" si="12"/>
        <v>0.0777139876808967</v>
      </c>
      <c r="P44" s="5">
        <f t="shared" si="13"/>
        <v>0.08614760226701262</v>
      </c>
      <c r="Q44" s="5">
        <f t="shared" si="14"/>
        <v>0.09486699066219802</v>
      </c>
      <c r="R44" s="5">
        <f t="shared" si="15"/>
        <v>0.10382956315919833</v>
      </c>
    </row>
    <row r="45" spans="1:18" ht="12.75">
      <c r="A45">
        <f t="shared" si="16"/>
        <v>34</v>
      </c>
      <c r="B45" s="1">
        <f>'Parameter values '!$G$19*(A45)+'Parameter values '!$G$20*(A45)^2+('Parameter values '!$G$21)*(A45)^3</f>
        <v>4314.736000000001</v>
      </c>
      <c r="C45" s="1">
        <f t="shared" si="17"/>
        <v>193.82800000000134</v>
      </c>
      <c r="D45" s="1">
        <f>'Parameter values '!$G$19+2*('Parameter values '!$G$20)*$A45+3*('Parameter values '!$G$21)*($A45)^2</f>
        <v>195.312</v>
      </c>
      <c r="E45" s="1">
        <f t="shared" si="2"/>
        <v>29517.888000000006</v>
      </c>
      <c r="F45" s="1">
        <f t="shared" si="3"/>
        <v>868.1731764705884</v>
      </c>
      <c r="G45" s="7">
        <f t="shared" si="4"/>
        <v>0.05293386843936801</v>
      </c>
      <c r="H45" s="5">
        <f t="shared" si="5"/>
        <v>0.029411765249583718</v>
      </c>
      <c r="I45" s="5">
        <f t="shared" si="6"/>
        <v>0.0346945536484914</v>
      </c>
      <c r="J45" s="5">
        <f t="shared" si="7"/>
        <v>0.040536458877845474</v>
      </c>
      <c r="K45" s="5">
        <f t="shared" si="8"/>
        <v>0.04691861526419668</v>
      </c>
      <c r="L45" s="5">
        <f t="shared" si="9"/>
        <v>0.05381123282593253</v>
      </c>
      <c r="M45" s="5">
        <f t="shared" si="10"/>
        <v>0.06117581312924136</v>
      </c>
      <c r="N45" s="5">
        <f t="shared" si="11"/>
        <v>0.06896779324819224</v>
      </c>
      <c r="O45" s="5">
        <f t="shared" si="12"/>
        <v>0.0771392854137806</v>
      </c>
      <c r="P45" s="5">
        <f t="shared" si="13"/>
        <v>0.08564162073456887</v>
      </c>
      <c r="Q45" s="5">
        <f t="shared" si="14"/>
        <v>0.0944274872422017</v>
      </c>
      <c r="R45" s="5">
        <f t="shared" si="15"/>
        <v>0.10345254987506464</v>
      </c>
    </row>
    <row r="46" spans="1:18" ht="12.75">
      <c r="A46">
        <f t="shared" si="16"/>
        <v>35</v>
      </c>
      <c r="B46" s="1">
        <f>'Parameter values '!$G$19*(A46)+'Parameter values '!$G$20*(A46)^2+('Parameter values '!$G$21)*(A46)^3</f>
        <v>4511.5</v>
      </c>
      <c r="C46" s="1">
        <f t="shared" si="17"/>
        <v>196.7639999999992</v>
      </c>
      <c r="D46" s="1">
        <f>'Parameter values '!$G$19+2*('Parameter values '!$G$20)*$A46+3*('Parameter values '!$G$21)*($A46)^2</f>
        <v>198.2</v>
      </c>
      <c r="E46" s="1">
        <f t="shared" si="2"/>
        <v>31092</v>
      </c>
      <c r="F46" s="1">
        <f t="shared" si="3"/>
        <v>888.3428571428572</v>
      </c>
      <c r="G46" s="7">
        <f t="shared" si="4"/>
        <v>0.050997041039495684</v>
      </c>
      <c r="H46" s="5">
        <f t="shared" si="5"/>
        <v>0.028571429107592416</v>
      </c>
      <c r="I46" s="5">
        <f t="shared" si="6"/>
        <v>0.03386250148351597</v>
      </c>
      <c r="J46" s="5">
        <f t="shared" si="7"/>
        <v>0.03972867727268926</v>
      </c>
      <c r="K46" s="5">
        <f t="shared" si="8"/>
        <v>0.046149426395672606</v>
      </c>
      <c r="L46" s="5">
        <f t="shared" si="9"/>
        <v>0.05309243271605259</v>
      </c>
      <c r="M46" s="5">
        <f t="shared" si="10"/>
        <v>0.06051612582736446</v>
      </c>
      <c r="N46" s="5">
        <f t="shared" si="11"/>
        <v>0.06837267337113723</v>
      </c>
      <c r="O46" s="5">
        <f t="shared" si="12"/>
        <v>0.07661104153993309</v>
      </c>
      <c r="P46" s="5">
        <f t="shared" si="13"/>
        <v>0.08517978825839585</v>
      </c>
      <c r="Q46" s="5">
        <f t="shared" si="14"/>
        <v>0.09402935797726823</v>
      </c>
      <c r="R46" s="5">
        <f t="shared" si="15"/>
        <v>0.10311376592577998</v>
      </c>
    </row>
    <row r="47" spans="1:18" ht="12.75">
      <c r="A47">
        <f t="shared" si="16"/>
        <v>36</v>
      </c>
      <c r="B47" s="1">
        <f>'Parameter values '!$G$19*(A47)+'Parameter values '!$G$20*(A47)^2+('Parameter values '!$G$21)*(A47)^3</f>
        <v>4711.104</v>
      </c>
      <c r="C47" s="1">
        <f t="shared" si="17"/>
        <v>199.60400000000027</v>
      </c>
      <c r="D47" s="1">
        <f>'Parameter values '!$G$19+2*('Parameter values '!$G$20)*$A47+3*('Parameter values '!$G$21)*($A47)^2</f>
        <v>200.99200000000005</v>
      </c>
      <c r="E47" s="1">
        <f t="shared" si="2"/>
        <v>32688.832000000002</v>
      </c>
      <c r="F47" s="1">
        <f t="shared" si="3"/>
        <v>908.0231111111111</v>
      </c>
      <c r="G47" s="7">
        <f t="shared" si="4"/>
        <v>0.04918915426528547</v>
      </c>
      <c r="H47" s="5">
        <f t="shared" si="5"/>
        <v>0.027777778306390926</v>
      </c>
      <c r="I47" s="5">
        <f t="shared" si="6"/>
        <v>0.033077131770863244</v>
      </c>
      <c r="J47" s="5">
        <f t="shared" si="7"/>
        <v>0.03896753611144991</v>
      </c>
      <c r="K47" s="5">
        <f t="shared" si="8"/>
        <v>0.045426706155038486</v>
      </c>
      <c r="L47" s="5">
        <f t="shared" si="9"/>
        <v>0.05241967645280511</v>
      </c>
      <c r="M47" s="5">
        <f t="shared" si="10"/>
        <v>0.0599016813257503</v>
      </c>
      <c r="N47" s="5">
        <f t="shared" si="11"/>
        <v>0.06782152565516834</v>
      </c>
      <c r="O47" s="5">
        <f t="shared" si="12"/>
        <v>0.07612498647564378</v>
      </c>
      <c r="P47" s="5">
        <f t="shared" si="13"/>
        <v>0.08475786251034642</v>
      </c>
      <c r="Q47" s="5">
        <f t="shared" si="14"/>
        <v>0.09366842018209959</v>
      </c>
      <c r="R47" s="5">
        <f t="shared" si="15"/>
        <v>0.10280912808072591</v>
      </c>
    </row>
    <row r="48" spans="1:18" ht="12.75">
      <c r="A48">
        <f t="shared" si="16"/>
        <v>37</v>
      </c>
      <c r="B48" s="1">
        <f>'Parameter values '!$G$19*(A48)+'Parameter values '!$G$20*(A48)^2+('Parameter values '!$G$21)*(A48)^3</f>
        <v>4913.452</v>
      </c>
      <c r="C48" s="1">
        <f t="shared" si="17"/>
        <v>202.34799999999996</v>
      </c>
      <c r="D48" s="1">
        <f>'Parameter values '!$G$19+2*('Parameter values '!$G$20)*$A48+3*('Parameter values '!$G$21)*($A48)^2</f>
        <v>203.688</v>
      </c>
      <c r="E48" s="1">
        <f t="shared" si="2"/>
        <v>34307.616</v>
      </c>
      <c r="F48" s="1">
        <f t="shared" si="3"/>
        <v>927.232864864865</v>
      </c>
      <c r="G48" s="7">
        <f t="shared" si="4"/>
        <v>0.04749685900646666</v>
      </c>
      <c r="H48" s="5">
        <f t="shared" si="5"/>
        <v>0.027027027548111447</v>
      </c>
      <c r="I48" s="5">
        <f t="shared" si="6"/>
        <v>0.03233465913177058</v>
      </c>
      <c r="J48" s="5">
        <f t="shared" si="7"/>
        <v>0.038249248916098384</v>
      </c>
      <c r="K48" s="5">
        <f t="shared" si="8"/>
        <v>0.04474666414829129</v>
      </c>
      <c r="L48" s="5">
        <f t="shared" si="9"/>
        <v>0.051789166040868834</v>
      </c>
      <c r="M48" s="5">
        <f t="shared" si="10"/>
        <v>0.05932867231613955</v>
      </c>
      <c r="N48" s="5">
        <f t="shared" si="11"/>
        <v>0.06731053749147839</v>
      </c>
      <c r="O48" s="5">
        <f t="shared" si="12"/>
        <v>0.07567731522146418</v>
      </c>
      <c r="P48" s="5">
        <f t="shared" si="13"/>
        <v>0.08437206926914954</v>
      </c>
      <c r="Q48" s="5">
        <f t="shared" si="14"/>
        <v>0.0933409628919061</v>
      </c>
      <c r="R48" s="5">
        <f t="shared" si="15"/>
        <v>0.10253502746568484</v>
      </c>
    </row>
    <row r="49" spans="1:18" ht="12.75">
      <c r="A49">
        <f t="shared" si="16"/>
        <v>38</v>
      </c>
      <c r="B49" s="1">
        <f>'Parameter values '!$G$19*(A49)+'Parameter values '!$G$20*(A49)^2+('Parameter values '!$G$21)*(A49)^3</f>
        <v>5118.448</v>
      </c>
      <c r="C49" s="1">
        <f t="shared" si="17"/>
        <v>204.9960000000001</v>
      </c>
      <c r="D49" s="1">
        <f>'Parameter values '!$G$19+2*('Parameter values '!$G$20)*$A49+3*('Parameter values '!$G$21)*($A49)^2</f>
        <v>206.288</v>
      </c>
      <c r="E49" s="1">
        <f t="shared" si="2"/>
        <v>35947.584</v>
      </c>
      <c r="F49" s="1">
        <f t="shared" si="3"/>
        <v>945.989052631579</v>
      </c>
      <c r="G49" s="7">
        <f t="shared" si="4"/>
        <v>0.045908620729560014</v>
      </c>
      <c r="H49" s="5">
        <f t="shared" si="5"/>
        <v>0.026315789987289822</v>
      </c>
      <c r="I49" s="5">
        <f t="shared" si="6"/>
        <v>0.03163169664002575</v>
      </c>
      <c r="J49" s="5">
        <f t="shared" si="7"/>
        <v>0.03757042766936718</v>
      </c>
      <c r="K49" s="5">
        <f t="shared" si="8"/>
        <v>0.044105908518802944</v>
      </c>
      <c r="L49" s="5">
        <f t="shared" si="9"/>
        <v>0.051197502345147694</v>
      </c>
      <c r="M49" s="5">
        <f t="shared" si="10"/>
        <v>0.05879369121385884</v>
      </c>
      <c r="N49" s="5">
        <f t="shared" si="11"/>
        <v>0.06683629768891408</v>
      </c>
      <c r="O49" s="5">
        <f t="shared" si="12"/>
        <v>0.0752646268053063</v>
      </c>
      <c r="P49" s="5">
        <f t="shared" si="13"/>
        <v>0.08401904156885462</v>
      </c>
      <c r="Q49" s="5">
        <f t="shared" si="14"/>
        <v>0.09304368550868962</v>
      </c>
      <c r="R49" s="5">
        <f t="shared" si="15"/>
        <v>0.10228826749570895</v>
      </c>
    </row>
    <row r="50" spans="1:18" ht="12.75">
      <c r="A50">
        <f t="shared" si="16"/>
        <v>39</v>
      </c>
      <c r="B50" s="1">
        <f>'Parameter values '!$G$19*(A50)+'Parameter values '!$G$20*(A50)^2+('Parameter values '!$G$21)*(A50)^3</f>
        <v>5325.996</v>
      </c>
      <c r="C50" s="1">
        <f t="shared" si="17"/>
        <v>207.54799999999977</v>
      </c>
      <c r="D50" s="1">
        <f>'Parameter values '!$G$19+2*('Parameter values '!$G$20)*$A50+3*('Parameter values '!$G$21)*($A50)^2</f>
        <v>208.79200000000003</v>
      </c>
      <c r="E50" s="1">
        <f t="shared" si="2"/>
        <v>37607.968</v>
      </c>
      <c r="F50" s="1">
        <f t="shared" si="3"/>
        <v>964.3068717948718</v>
      </c>
      <c r="G50" s="7">
        <f t="shared" si="4"/>
        <v>0.04441441771062984</v>
      </c>
      <c r="H50" s="5">
        <f t="shared" si="5"/>
        <v>0.025641026147224483</v>
      </c>
      <c r="I50" s="5">
        <f t="shared" si="6"/>
        <v>0.030965204738328353</v>
      </c>
      <c r="J50" s="5">
        <f t="shared" si="7"/>
        <v>0.03692803173129623</v>
      </c>
      <c r="K50" s="5">
        <f t="shared" si="8"/>
        <v>0.04350139486504658</v>
      </c>
      <c r="L50" s="5">
        <f t="shared" si="9"/>
        <v>0.05064163401006131</v>
      </c>
      <c r="M50" s="5">
        <f t="shared" si="10"/>
        <v>0.05829367906888826</v>
      </c>
      <c r="N50" s="5">
        <f t="shared" si="11"/>
        <v>0.06639574533685225</v>
      </c>
      <c r="O50" s="5">
        <f t="shared" si="12"/>
        <v>0.07488387300498328</v>
      </c>
      <c r="P50" s="5">
        <f t="shared" si="13"/>
        <v>0.08369576812930112</v>
      </c>
      <c r="Q50" s="5">
        <f t="shared" si="14"/>
        <v>0.09277364574895831</v>
      </c>
      <c r="R50" s="5">
        <f t="shared" si="15"/>
        <v>0.10206601115951744</v>
      </c>
    </row>
    <row r="51" spans="1:18" ht="12.75">
      <c r="A51">
        <f t="shared" si="16"/>
        <v>40</v>
      </c>
      <c r="B51" s="1">
        <f>'Parameter values '!$G$19*(A51)+'Parameter values '!$G$20*(A51)^2+('Parameter values '!$G$21)*(A51)^3</f>
        <v>5536</v>
      </c>
      <c r="C51" s="1">
        <f t="shared" si="17"/>
        <v>210.0039999999999</v>
      </c>
      <c r="D51" s="1">
        <f>'Parameter values '!$G$19+2*('Parameter values '!$G$20)*$A51+3*('Parameter values '!$G$21)*($A51)^2</f>
        <v>211.2</v>
      </c>
      <c r="E51" s="1">
        <f t="shared" si="2"/>
        <v>39288</v>
      </c>
      <c r="F51" s="1">
        <f t="shared" si="3"/>
        <v>982.2</v>
      </c>
      <c r="G51" s="7">
        <f t="shared" si="4"/>
        <v>0.043005497861942577</v>
      </c>
      <c r="H51" s="5">
        <f t="shared" si="5"/>
        <v>0.025000000498881483</v>
      </c>
      <c r="I51" s="5">
        <f t="shared" si="6"/>
        <v>0.030332447817197367</v>
      </c>
      <c r="J51" s="5">
        <f t="shared" si="7"/>
        <v>0.036319324418321884</v>
      </c>
      <c r="K51" s="5">
        <f t="shared" si="8"/>
        <v>0.0429303828208</v>
      </c>
      <c r="L51" s="5">
        <f t="shared" si="9"/>
        <v>0.05011881404087413</v>
      </c>
      <c r="M51" s="5">
        <f t="shared" si="10"/>
        <v>0.057825882137483284</v>
      </c>
      <c r="N51" s="5">
        <f t="shared" si="11"/>
        <v>0.06598612632577051</v>
      </c>
      <c r="O51" s="5">
        <f t="shared" si="12"/>
        <v>0.07453231472609638</v>
      </c>
      <c r="P51" s="5">
        <f t="shared" si="13"/>
        <v>0.08339954944623111</v>
      </c>
      <c r="Q51" s="5">
        <f t="shared" si="14"/>
        <v>0.09252821527265331</v>
      </c>
      <c r="R51" s="5">
        <f t="shared" si="15"/>
        <v>0.10186573603637741</v>
      </c>
    </row>
    <row r="52" spans="1:18" ht="12.75">
      <c r="A52">
        <f t="shared" si="16"/>
        <v>41</v>
      </c>
      <c r="B52" s="1">
        <f>'Parameter values '!$G$19*(A52)+'Parameter values '!$G$20*(A52)^2+('Parameter values '!$G$21)*(A52)^3</f>
        <v>5748.3640000000005</v>
      </c>
      <c r="C52" s="1">
        <f t="shared" si="17"/>
        <v>212.3640000000005</v>
      </c>
      <c r="D52" s="1">
        <f>'Parameter values '!$G$19+2*('Parameter values '!$G$20)*$A52+3*('Parameter values '!$G$21)*($A52)^2</f>
        <v>213.51200000000006</v>
      </c>
      <c r="E52" s="1">
        <f t="shared" si="2"/>
        <v>40986.912000000004</v>
      </c>
      <c r="F52" s="1">
        <f t="shared" si="3"/>
        <v>999.680780487805</v>
      </c>
      <c r="G52" s="7">
        <f t="shared" si="4"/>
        <v>0.041674181260593635</v>
      </c>
      <c r="H52" s="5">
        <f t="shared" si="5"/>
        <v>0.02439024439410607</v>
      </c>
      <c r="I52" s="5">
        <f t="shared" si="6"/>
        <v>0.0297309571481855</v>
      </c>
      <c r="J52" s="5">
        <f t="shared" si="7"/>
        <v>0.03574183593666919</v>
      </c>
      <c r="K52" s="5">
        <f t="shared" si="8"/>
        <v>0.04239039898958626</v>
      </c>
      <c r="L52" s="5">
        <f t="shared" si="9"/>
        <v>0.04962656273882981</v>
      </c>
      <c r="M52" s="5">
        <f t="shared" si="10"/>
        <v>0.057387814806189576</v>
      </c>
      <c r="N52" s="5">
        <f t="shared" si="11"/>
        <v>0.06560495621766987</v>
      </c>
      <c r="O52" s="5">
        <f t="shared" si="12"/>
        <v>0.07420748472828409</v>
      </c>
      <c r="P52" s="5">
        <f t="shared" si="13"/>
        <v>0.08312796023560197</v>
      </c>
      <c r="Q52" s="5">
        <f t="shared" si="14"/>
        <v>0.09230504168958469</v>
      </c>
      <c r="R52" s="5">
        <f t="shared" si="15"/>
        <v>0.10168519574220004</v>
      </c>
    </row>
    <row r="53" spans="1:18" ht="12.75">
      <c r="A53">
        <f t="shared" si="16"/>
        <v>42</v>
      </c>
      <c r="B53" s="1">
        <f>'Parameter values '!$G$19*(A53)+'Parameter values '!$G$20*(A53)^2+('Parameter values '!$G$21)*(A53)^3</f>
        <v>5962.992</v>
      </c>
      <c r="C53" s="1">
        <f t="shared" si="17"/>
        <v>214.6279999999997</v>
      </c>
      <c r="D53" s="1">
        <f>'Parameter values '!$G$19+2*('Parameter values '!$G$20)*$A53+3*('Parameter values '!$G$21)*($A53)^2</f>
        <v>215.72800000000004</v>
      </c>
      <c r="E53" s="1">
        <f t="shared" si="2"/>
        <v>42703.936</v>
      </c>
      <c r="F53" s="1">
        <f t="shared" si="3"/>
        <v>1016.760380952381</v>
      </c>
      <c r="G53" s="7">
        <f t="shared" si="4"/>
        <v>0.040413698634242996</v>
      </c>
      <c r="H53" s="5">
        <f t="shared" si="5"/>
        <v>0.023809524294089703</v>
      </c>
      <c r="I53" s="5">
        <f t="shared" si="6"/>
        <v>0.029158499112349193</v>
      </c>
      <c r="J53" s="5">
        <f t="shared" si="7"/>
        <v>0.035193331610996456</v>
      </c>
      <c r="K53" s="5">
        <f t="shared" si="8"/>
        <v>0.0418792051743003</v>
      </c>
      <c r="L53" s="5">
        <f t="shared" si="9"/>
        <v>0.049162635931047236</v>
      </c>
      <c r="M53" s="5">
        <f t="shared" si="10"/>
        <v>0.05697722780928103</v>
      </c>
      <c r="N53" s="5">
        <f t="shared" si="11"/>
        <v>0.06524998840769466</v>
      </c>
      <c r="O53" s="5">
        <f t="shared" si="12"/>
        <v>0.07390715564199263</v>
      </c>
      <c r="P53" s="5">
        <f t="shared" si="13"/>
        <v>0.08287881717562913</v>
      </c>
      <c r="Q53" s="5">
        <f t="shared" si="14"/>
        <v>0.09210201588824646</v>
      </c>
      <c r="R53" s="5">
        <f t="shared" si="15"/>
        <v>0.10152238674950038</v>
      </c>
    </row>
    <row r="54" spans="1:18" ht="12.75">
      <c r="A54">
        <f t="shared" si="16"/>
        <v>43</v>
      </c>
      <c r="B54" s="1">
        <f>'Parameter values '!$G$19*(A54)+'Parameter values '!$G$20*(A54)^2+('Parameter values '!$G$21)*(A54)^3</f>
        <v>6179.7880000000005</v>
      </c>
      <c r="C54" s="1">
        <f t="shared" si="17"/>
        <v>216.79600000000028</v>
      </c>
      <c r="D54" s="1">
        <f>'Parameter values '!$G$19+2*('Parameter values '!$G$20)*$A54+3*('Parameter values '!$G$21)*($A54)^2</f>
        <v>217.848</v>
      </c>
      <c r="E54" s="1">
        <f t="shared" si="2"/>
        <v>44438.304000000004</v>
      </c>
      <c r="F54" s="1">
        <f t="shared" si="3"/>
        <v>1033.4489302325583</v>
      </c>
      <c r="G54" s="7">
        <f t="shared" si="4"/>
        <v>0.039218058366943975</v>
      </c>
      <c r="H54" s="5">
        <f t="shared" si="5"/>
        <v>0.023255814431074183</v>
      </c>
      <c r="I54" s="5">
        <f t="shared" si="6"/>
        <v>0.028613047861955787</v>
      </c>
      <c r="J54" s="5">
        <f t="shared" si="7"/>
        <v>0.0346717845462734</v>
      </c>
      <c r="K54" s="5">
        <f t="shared" si="8"/>
        <v>0.041394771040002484</v>
      </c>
      <c r="L54" s="5">
        <f t="shared" si="9"/>
        <v>0.048724997633168024</v>
      </c>
      <c r="M54" s="5">
        <f t="shared" si="10"/>
        <v>0.056592080877686995</v>
      </c>
      <c r="N54" s="5">
        <f t="shared" si="11"/>
        <v>0.06491918671532705</v>
      </c>
      <c r="O54" s="5">
        <f t="shared" si="12"/>
        <v>0.07362931241490943</v>
      </c>
      <c r="P54" s="5">
        <f t="shared" si="13"/>
        <v>0.08265015108690166</v>
      </c>
      <c r="Q54" s="5">
        <f t="shared" si="14"/>
        <v>0.0919172438283186</v>
      </c>
      <c r="R54" s="5">
        <f t="shared" si="15"/>
        <v>0.10137551972173693</v>
      </c>
    </row>
    <row r="55" spans="1:18" ht="12.75">
      <c r="A55">
        <f t="shared" si="16"/>
        <v>44</v>
      </c>
      <c r="B55" s="1">
        <f>'Parameter values '!$G$19*(A55)+'Parameter values '!$G$20*(A55)^2+('Parameter values '!$G$21)*(A55)^3</f>
        <v>6398.656000000001</v>
      </c>
      <c r="C55" s="1">
        <f t="shared" si="17"/>
        <v>218.8680000000004</v>
      </c>
      <c r="D55" s="1">
        <f>'Parameter values '!$G$19+2*('Parameter values '!$G$20)*$A55+3*('Parameter values '!$G$21)*($A55)^2</f>
        <v>219.872</v>
      </c>
      <c r="E55" s="1">
        <f t="shared" si="2"/>
        <v>46189.24800000001</v>
      </c>
      <c r="F55" s="1">
        <f t="shared" si="3"/>
        <v>1049.7556363636365</v>
      </c>
      <c r="G55" s="7">
        <f t="shared" si="4"/>
        <v>0.03808193629824846</v>
      </c>
      <c r="H55" s="5">
        <f t="shared" si="5"/>
        <v>0.02272727325535145</v>
      </c>
      <c r="I55" s="5">
        <f t="shared" si="6"/>
        <v>0.028092761710140215</v>
      </c>
      <c r="J55" s="5">
        <f t="shared" si="7"/>
        <v>0.034175352017605354</v>
      </c>
      <c r="K55" s="5">
        <f t="shared" si="8"/>
        <v>0.04093525050459188</v>
      </c>
      <c r="L55" s="5">
        <f t="shared" si="9"/>
        <v>0.04831179643947671</v>
      </c>
      <c r="M55" s="5">
        <f t="shared" si="10"/>
        <v>0.056230519114207816</v>
      </c>
      <c r="N55" s="5">
        <f t="shared" si="11"/>
        <v>0.06461070170025947</v>
      </c>
      <c r="O55" s="5">
        <f t="shared" si="12"/>
        <v>0.07337212848387717</v>
      </c>
      <c r="P55" s="5">
        <f t="shared" si="13"/>
        <v>0.08244018284742141</v>
      </c>
      <c r="Q55" s="5">
        <f t="shared" si="14"/>
        <v>0.09174902209432777</v>
      </c>
      <c r="R55" s="5">
        <f t="shared" si="15"/>
        <v>0.10124299465822356</v>
      </c>
    </row>
    <row r="56" spans="1:18" ht="12.75">
      <c r="A56">
        <f t="shared" si="16"/>
        <v>45</v>
      </c>
      <c r="B56" s="1">
        <f>'Parameter values '!$G$19*(A56)+'Parameter values '!$G$20*(A56)^2+('Parameter values '!$G$21)*(A56)^3</f>
        <v>6619.5</v>
      </c>
      <c r="C56" s="1">
        <f t="shared" si="17"/>
        <v>220.84399999999914</v>
      </c>
      <c r="D56" s="1">
        <f>'Parameter values '!$G$19+2*('Parameter values '!$G$20)*$A56+3*('Parameter values '!$G$21)*($A56)^2</f>
        <v>221.8</v>
      </c>
      <c r="E56" s="1">
        <f t="shared" si="2"/>
        <v>47956</v>
      </c>
      <c r="F56" s="1">
        <f t="shared" si="3"/>
        <v>1065.6888888888889</v>
      </c>
      <c r="G56" s="7">
        <f t="shared" si="4"/>
        <v>0.03700058386854617</v>
      </c>
      <c r="H56" s="5">
        <f t="shared" si="5"/>
        <v>0.022222222741057944</v>
      </c>
      <c r="I56" s="5">
        <f t="shared" si="6"/>
        <v>0.02759596266860794</v>
      </c>
      <c r="J56" s="5">
        <f t="shared" si="7"/>
        <v>0.033702355008100156</v>
      </c>
      <c r="K56" s="5">
        <f t="shared" si="8"/>
        <v>0.040498961277455406</v>
      </c>
      <c r="L56" s="5">
        <f t="shared" si="9"/>
        <v>0.04792134506060024</v>
      </c>
      <c r="M56" s="5">
        <f t="shared" si="10"/>
        <v>0.05589085251520403</v>
      </c>
      <c r="N56" s="5">
        <f t="shared" si="11"/>
        <v>0.06432285012342698</v>
      </c>
      <c r="O56" s="5">
        <f t="shared" si="12"/>
        <v>0.07313394509343085</v>
      </c>
      <c r="P56" s="5">
        <f t="shared" si="13"/>
        <v>0.08224730246458073</v>
      </c>
      <c r="Q56" s="5">
        <f t="shared" si="14"/>
        <v>0.09159581663278675</v>
      </c>
      <c r="R56" s="5">
        <f t="shared" si="15"/>
        <v>0.10112337927024856</v>
      </c>
    </row>
    <row r="57" spans="1:18" ht="12.75">
      <c r="A57">
        <f t="shared" si="16"/>
        <v>46</v>
      </c>
      <c r="B57" s="1">
        <f>'Parameter values '!$G$19*(A57)+'Parameter values '!$G$20*(A57)^2+('Parameter values '!$G$21)*(A57)^3</f>
        <v>6842.224</v>
      </c>
      <c r="C57" s="1">
        <f t="shared" si="17"/>
        <v>222.72400000000016</v>
      </c>
      <c r="D57" s="1">
        <f>'Parameter values '!$G$19+2*('Parameter values '!$G$20)*$A57+3*('Parameter values '!$G$21)*($A57)^2</f>
        <v>223.632</v>
      </c>
      <c r="E57" s="1">
        <f t="shared" si="2"/>
        <v>49737.792</v>
      </c>
      <c r="F57" s="1">
        <f t="shared" si="3"/>
        <v>1081.256347826087</v>
      </c>
      <c r="G57" s="7">
        <f t="shared" si="4"/>
        <v>0.03596975113008635</v>
      </c>
      <c r="H57" s="5">
        <f t="shared" si="5"/>
        <v>0.021739130944671205</v>
      </c>
      <c r="I57" s="5">
        <f t="shared" si="6"/>
        <v>0.027121118654333625</v>
      </c>
      <c r="J57" s="5">
        <f t="shared" si="7"/>
        <v>0.03325126041572698</v>
      </c>
      <c r="K57" s="5">
        <f t="shared" si="8"/>
        <v>0.04008436706704278</v>
      </c>
      <c r="L57" s="5">
        <f t="shared" si="9"/>
        <v>0.04755210252974677</v>
      </c>
      <c r="M57" s="5">
        <f t="shared" si="10"/>
        <v>0.05557153815979912</v>
      </c>
      <c r="N57" s="5">
        <f t="shared" si="11"/>
        <v>0.0640540970745269</v>
      </c>
      <c r="O57" s="5">
        <f t="shared" si="12"/>
        <v>0.07291325328289176</v>
      </c>
      <c r="P57" s="5">
        <f t="shared" si="13"/>
        <v>0.08207005082672839</v>
      </c>
      <c r="Q57" s="5">
        <f t="shared" si="14"/>
        <v>0.09145624419548506</v>
      </c>
      <c r="R57" s="5">
        <f t="shared" si="15"/>
        <v>0.10101539010905632</v>
      </c>
    </row>
    <row r="58" spans="1:18" ht="12.75">
      <c r="A58">
        <f t="shared" si="16"/>
        <v>47</v>
      </c>
      <c r="B58" s="1">
        <f>'Parameter values '!$G$19*(A58)+'Parameter values '!$G$20*(A58)^2+('Parameter values '!$G$21)*(A58)^3</f>
        <v>7066.732000000002</v>
      </c>
      <c r="C58" s="1">
        <f t="shared" si="17"/>
        <v>224.50800000000163</v>
      </c>
      <c r="D58" s="1">
        <f>'Parameter values '!$G$19+2*('Parameter values '!$G$20)*$A58+3*('Parameter values '!$G$21)*($A58)^2</f>
        <v>225.36800000000005</v>
      </c>
      <c r="E58" s="1">
        <f t="shared" si="2"/>
        <v>51533.856000000014</v>
      </c>
      <c r="F58" s="1">
        <f t="shared" si="3"/>
        <v>1096.465021276596</v>
      </c>
      <c r="G58" s="7">
        <f t="shared" si="4"/>
        <v>0.03498562187933307</v>
      </c>
      <c r="H58" s="5">
        <f t="shared" si="5"/>
        <v>0.021276596245905933</v>
      </c>
      <c r="I58" s="5">
        <f t="shared" si="6"/>
        <v>0.026666827967745506</v>
      </c>
      <c r="J58" s="5">
        <f t="shared" si="7"/>
        <v>0.03282066553165733</v>
      </c>
      <c r="K58" s="5">
        <f t="shared" si="8"/>
        <v>0.03969006205985721</v>
      </c>
      <c r="L58" s="5">
        <f t="shared" si="9"/>
        <v>0.04720265867998501</v>
      </c>
      <c r="M58" s="5">
        <f t="shared" si="10"/>
        <v>0.05527116466917711</v>
      </c>
      <c r="N58" s="5">
        <f t="shared" si="11"/>
        <v>0.06380304036888383</v>
      </c>
      <c r="O58" s="5">
        <f t="shared" si="12"/>
        <v>0.0727086781454277</v>
      </c>
      <c r="P58" s="5">
        <f t="shared" si="13"/>
        <v>0.08190710373830239</v>
      </c>
      <c r="Q58" s="5">
        <f t="shared" si="14"/>
        <v>0.09132905609267887</v>
      </c>
      <c r="R58" s="5">
        <f t="shared" si="15"/>
        <v>0.10091787604716354</v>
      </c>
    </row>
    <row r="59" spans="1:18" ht="12.75">
      <c r="A59">
        <f t="shared" si="16"/>
        <v>48</v>
      </c>
      <c r="B59" s="1">
        <f>'Parameter values '!$G$19*(A59)+'Parameter values '!$G$20*(A59)^2+('Parameter values '!$G$21)*(A59)^3</f>
        <v>7292.928000000002</v>
      </c>
      <c r="C59" s="1">
        <f t="shared" si="17"/>
        <v>226.1959999999999</v>
      </c>
      <c r="D59" s="1">
        <f>'Parameter values '!$G$19+2*('Parameter values '!$G$20)*$A59+3*('Parameter values '!$G$21)*($A59)^2</f>
        <v>227.00800000000004</v>
      </c>
      <c r="E59" s="1">
        <f t="shared" si="2"/>
        <v>53343.42400000001</v>
      </c>
      <c r="F59" s="1">
        <f t="shared" si="3"/>
        <v>1111.3213333333335</v>
      </c>
      <c r="G59" s="7">
        <f t="shared" si="4"/>
        <v>0.034044758731647966</v>
      </c>
      <c r="H59" s="5">
        <f t="shared" si="5"/>
        <v>0.020833333826166724</v>
      </c>
      <c r="I59" s="5">
        <f t="shared" si="6"/>
        <v>0.02623180571113713</v>
      </c>
      <c r="J59" s="5">
        <f t="shared" si="7"/>
        <v>0.032409284458829624</v>
      </c>
      <c r="K59" s="5">
        <f t="shared" si="8"/>
        <v>0.03931475733960383</v>
      </c>
      <c r="L59" s="5">
        <f t="shared" si="9"/>
        <v>0.04687172056131742</v>
      </c>
      <c r="M59" s="5">
        <f t="shared" si="10"/>
        <v>0.054988438604808766</v>
      </c>
      <c r="N59" s="5">
        <f t="shared" si="11"/>
        <v>0.06356839688275981</v>
      </c>
      <c r="O59" s="5">
        <f t="shared" si="12"/>
        <v>0.07251896502867548</v>
      </c>
      <c r="P59" s="5">
        <f t="shared" si="13"/>
        <v>0.08175725790855416</v>
      </c>
      <c r="Q59" s="5">
        <f t="shared" si="14"/>
        <v>0.09121312392575502</v>
      </c>
      <c r="R59" s="5">
        <f t="shared" si="15"/>
        <v>0.10082980378011265</v>
      </c>
    </row>
    <row r="60" spans="1:18" ht="12.75">
      <c r="A60">
        <f t="shared" si="16"/>
        <v>49</v>
      </c>
      <c r="B60" s="1">
        <f>'Parameter values '!$G$19*(A60)+'Parameter values '!$G$20*(A60)^2+('Parameter values '!$G$21)*(A60)^3</f>
        <v>7520.716</v>
      </c>
      <c r="C60" s="1">
        <f t="shared" si="17"/>
        <v>227.78799999999865</v>
      </c>
      <c r="D60" s="1">
        <f>'Parameter values '!$G$19+2*('Parameter values '!$G$20)*$A60+3*('Parameter values '!$G$21)*($A60)^2</f>
        <v>228.55200000000002</v>
      </c>
      <c r="E60" s="1">
        <f t="shared" si="2"/>
        <v>55165.728</v>
      </c>
      <c r="F60" s="1">
        <f t="shared" si="3"/>
        <v>1125.8311836734695</v>
      </c>
      <c r="G60" s="7">
        <f t="shared" si="4"/>
        <v>0.03314405639675416</v>
      </c>
      <c r="H60" s="5">
        <f t="shared" si="5"/>
        <v>0.020408163750008358</v>
      </c>
      <c r="I60" s="5">
        <f t="shared" si="6"/>
        <v>0.02581487187013118</v>
      </c>
      <c r="J60" s="5">
        <f t="shared" si="7"/>
        <v>0.03201593619356208</v>
      </c>
      <c r="K60" s="5">
        <f t="shared" si="8"/>
        <v>0.03895726896932078</v>
      </c>
      <c r="L60" s="5">
        <f t="shared" si="9"/>
        <v>0.04655810052038467</v>
      </c>
      <c r="M60" s="5">
        <f t="shared" si="10"/>
        <v>0.054722172528523634</v>
      </c>
      <c r="N60" s="5">
        <f t="shared" si="11"/>
        <v>0.06334899055027939</v>
      </c>
      <c r="O60" s="5">
        <f t="shared" si="12"/>
        <v>0.07234296740053756</v>
      </c>
      <c r="P60" s="5">
        <f t="shared" si="13"/>
        <v>0.0816194186177757</v>
      </c>
      <c r="Q60" s="5">
        <f t="shared" si="14"/>
        <v>0.0911074270226399</v>
      </c>
      <c r="R60" s="5">
        <f t="shared" si="15"/>
        <v>0.10075024506932473</v>
      </c>
    </row>
    <row r="61" spans="1:18" ht="12.75">
      <c r="A61">
        <f t="shared" si="16"/>
        <v>50</v>
      </c>
      <c r="B61" s="1">
        <f>'Parameter values '!$G$19*(A61)+'Parameter values '!$G$20*(A61)^2+('Parameter values '!$G$21)*(A61)^3</f>
        <v>7750</v>
      </c>
      <c r="C61" s="1">
        <f t="shared" si="17"/>
        <v>229.28399999999965</v>
      </c>
      <c r="D61" s="1">
        <f>'Parameter values '!$G$19+2*('Parameter values '!$G$20)*$A61+3*('Parameter values '!$G$21)*($A61)^2</f>
        <v>230</v>
      </c>
      <c r="E61" s="1">
        <f t="shared" si="2"/>
        <v>57000</v>
      </c>
      <c r="F61" s="1">
        <f t="shared" si="3"/>
        <v>1140</v>
      </c>
      <c r="G61" s="7">
        <f t="shared" si="4"/>
        <v>0.032280701754385965</v>
      </c>
      <c r="H61" s="5">
        <f t="shared" si="5"/>
        <v>0.020000000521229723</v>
      </c>
      <c r="I61" s="5">
        <f t="shared" si="6"/>
        <v>0.025414940825367983</v>
      </c>
      <c r="J61" s="5">
        <f t="shared" si="7"/>
        <v>0.03163953413738653</v>
      </c>
      <c r="K61" s="5">
        <f t="shared" si="8"/>
        <v>0.03861650750366604</v>
      </c>
      <c r="L61" s="5">
        <f t="shared" si="9"/>
        <v>0.046260705709986624</v>
      </c>
      <c r="M61" s="5">
        <f t="shared" si="10"/>
        <v>0.0544712744916926</v>
      </c>
      <c r="N61" s="5">
        <f t="shared" si="11"/>
        <v>0.06314374178947535</v>
      </c>
      <c r="O61" s="5">
        <f t="shared" si="12"/>
        <v>0.07217963614804598</v>
      </c>
      <c r="P61" s="5">
        <f t="shared" si="13"/>
        <v>0.08149258882910193</v>
      </c>
      <c r="Q61" s="5">
        <f t="shared" si="14"/>
        <v>0.09101104134322369</v>
      </c>
      <c r="R61" s="5">
        <f t="shared" si="15"/>
        <v>0.10067836549063043</v>
      </c>
    </row>
    <row r="62" spans="1:18" ht="12.75">
      <c r="A62">
        <f t="shared" si="16"/>
        <v>51</v>
      </c>
      <c r="B62" s="1">
        <f>'Parameter values '!$G$19*(A62)+'Parameter values '!$G$20*(A62)^2+('Parameter values '!$G$21)*(A62)^3</f>
        <v>7980.684</v>
      </c>
      <c r="C62" s="1">
        <f t="shared" si="17"/>
        <v>230.6840000000002</v>
      </c>
      <c r="D62" s="1">
        <f>'Parameter values '!$G$19+2*('Parameter values '!$G$20)*$A62+3*('Parameter values '!$G$21)*($A62)^2</f>
        <v>231.35199999999998</v>
      </c>
      <c r="E62" s="1">
        <f t="shared" si="2"/>
        <v>58845.472</v>
      </c>
      <c r="F62" s="1">
        <f t="shared" si="3"/>
        <v>1153.8327843137256</v>
      </c>
      <c r="G62" s="7">
        <f t="shared" si="4"/>
        <v>0.03145213959707893</v>
      </c>
      <c r="H62" s="5">
        <f t="shared" si="5"/>
        <v>0.019607843649118124</v>
      </c>
      <c r="I62" s="5">
        <f t="shared" si="6"/>
        <v>0.02503101209811349</v>
      </c>
      <c r="J62" s="5">
        <f t="shared" si="7"/>
        <v>0.03127907684279779</v>
      </c>
      <c r="K62" s="5">
        <f t="shared" si="8"/>
        <v>0.03829146873505519</v>
      </c>
      <c r="L62" s="5">
        <f t="shared" si="9"/>
        <v>0.04597852883212816</v>
      </c>
      <c r="M62" s="5">
        <f t="shared" si="10"/>
        <v>0.054234738757307915</v>
      </c>
      <c r="N62" s="5">
        <f t="shared" si="11"/>
        <v>0.0629516581614678</v>
      </c>
      <c r="O62" s="5">
        <f t="shared" si="12"/>
        <v>0.0720280101136429</v>
      </c>
      <c r="P62" s="5">
        <f t="shared" si="13"/>
        <v>0.08137585955030617</v>
      </c>
      <c r="Q62" s="5">
        <f t="shared" si="14"/>
        <v>0.09092312965828409</v>
      </c>
      <c r="R62" s="5">
        <f t="shared" si="15"/>
        <v>0.10061341448923203</v>
      </c>
    </row>
    <row r="63" spans="1:18" ht="12.75">
      <c r="A63">
        <f t="shared" si="16"/>
        <v>52</v>
      </c>
      <c r="B63" s="1">
        <f>'Parameter values '!$G$19*(A63)+'Parameter values '!$G$20*(A63)^2+('Parameter values '!$G$21)*(A63)^3</f>
        <v>8212.671999999999</v>
      </c>
      <c r="C63" s="1">
        <f t="shared" si="17"/>
        <v>231.98799999999846</v>
      </c>
      <c r="D63" s="1">
        <f>'Parameter values '!$G$19+2*('Parameter values '!$G$20)*$A63+3*('Parameter values '!$G$21)*($A63)^2</f>
        <v>232.60800000000003</v>
      </c>
      <c r="E63" s="1">
        <f t="shared" si="2"/>
        <v>60701.37599999999</v>
      </c>
      <c r="F63" s="1">
        <f t="shared" si="3"/>
        <v>1167.3341538461536</v>
      </c>
      <c r="G63" s="7">
        <f t="shared" si="4"/>
        <v>0.030656043118363587</v>
      </c>
      <c r="H63" s="5">
        <f t="shared" si="5"/>
        <v>0.019230769733594</v>
      </c>
      <c r="I63" s="5">
        <f t="shared" si="6"/>
        <v>0.02466216216368204</v>
      </c>
      <c r="J63" s="5">
        <f t="shared" si="7"/>
        <v>0.030933639826813998</v>
      </c>
      <c r="K63" s="5">
        <f t="shared" si="8"/>
        <v>0.037981225507545985</v>
      </c>
      <c r="L63" s="5">
        <f t="shared" si="9"/>
        <v>0.04571063994849898</v>
      </c>
      <c r="M63" s="5">
        <f t="shared" si="10"/>
        <v>0.054011637588946906</v>
      </c>
      <c r="N63" s="5">
        <f t="shared" si="11"/>
        <v>0.06277182609697583</v>
      </c>
      <c r="O63" s="5">
        <f t="shared" si="12"/>
        <v>0.0718872077033615</v>
      </c>
      <c r="P63" s="5">
        <f t="shared" si="13"/>
        <v>0.08126840128004267</v>
      </c>
      <c r="Q63" s="5">
        <f t="shared" si="14"/>
        <v>0.09084293283532063</v>
      </c>
      <c r="R63" s="5">
        <f t="shared" si="15"/>
        <v>0.10055471657177957</v>
      </c>
    </row>
    <row r="64" spans="1:18" ht="12.75">
      <c r="A64">
        <f t="shared" si="16"/>
        <v>53</v>
      </c>
      <c r="B64" s="1">
        <f>'Parameter values '!$G$19*(A64)+'Parameter values '!$G$20*(A64)^2+('Parameter values '!$G$21)*(A64)^3</f>
        <v>8445.867999999999</v>
      </c>
      <c r="C64" s="1">
        <f t="shared" si="17"/>
        <v>233.1959999999999</v>
      </c>
      <c r="D64" s="1">
        <f>'Parameter values '!$G$19+2*('Parameter values '!$G$20)*$A64+3*('Parameter values '!$G$21)*($A64)^2</f>
        <v>233.76800000000003</v>
      </c>
      <c r="E64" s="1">
        <f t="shared" si="2"/>
        <v>62566.94399999999</v>
      </c>
      <c r="F64" s="1">
        <f t="shared" si="3"/>
        <v>1180.5083773584904</v>
      </c>
      <c r="G64" s="7">
        <f t="shared" si="4"/>
        <v>0.029890288392541604</v>
      </c>
      <c r="H64" s="5">
        <f t="shared" si="5"/>
        <v>0.01886792502239947</v>
      </c>
      <c r="I64" s="5">
        <f t="shared" si="6"/>
        <v>0.02430753719164183</v>
      </c>
      <c r="J64" s="5">
        <f t="shared" si="7"/>
        <v>0.03060236831131578</v>
      </c>
      <c r="K64" s="5">
        <f t="shared" si="8"/>
        <v>0.03768492045743827</v>
      </c>
      <c r="L64" s="5">
        <f t="shared" si="9"/>
        <v>0.0454561792173695</v>
      </c>
      <c r="M64" s="5">
        <f t="shared" si="10"/>
        <v>0.053801113965677536</v>
      </c>
      <c r="N64" s="5">
        <f t="shared" si="11"/>
        <v>0.06260340354941771</v>
      </c>
      <c r="O64" s="5">
        <f t="shared" si="12"/>
        <v>0.07175641942640018</v>
      </c>
      <c r="P64" s="5">
        <f t="shared" si="13"/>
        <v>0.08116945639790837</v>
      </c>
      <c r="Q64" s="5">
        <f t="shared" si="14"/>
        <v>0.09076976208954787</v>
      </c>
      <c r="R64" s="5">
        <f t="shared" si="15"/>
        <v>0.1005016634911166</v>
      </c>
    </row>
    <row r="65" spans="1:18" ht="12.75">
      <c r="A65">
        <f t="shared" si="16"/>
        <v>54</v>
      </c>
      <c r="B65" s="1">
        <f>'Parameter values '!$G$19*(A65)+'Parameter values '!$G$20*(A65)^2+('Parameter values '!$G$21)*(A65)^3</f>
        <v>8680.176</v>
      </c>
      <c r="C65" s="1">
        <f t="shared" si="17"/>
        <v>234.3080000000009</v>
      </c>
      <c r="D65" s="1">
        <f>'Parameter values '!$G$19+2*('Parameter values '!$G$20)*$A65+3*('Parameter values '!$G$21)*($A65)^2</f>
        <v>234.83200000000002</v>
      </c>
      <c r="E65" s="1">
        <f t="shared" si="2"/>
        <v>64441.407999999996</v>
      </c>
      <c r="F65" s="1">
        <f t="shared" si="3"/>
        <v>1193.3594074074074</v>
      </c>
      <c r="G65" s="7">
        <f t="shared" si="4"/>
        <v>0.029152932226434287</v>
      </c>
      <c r="H65" s="5">
        <f t="shared" si="5"/>
        <v>0.01851851900418451</v>
      </c>
      <c r="I65" s="5">
        <f t="shared" si="6"/>
        <v>0.023966346592664643</v>
      </c>
      <c r="J65" s="5">
        <f t="shared" si="7"/>
        <v>0.03028447077002566</v>
      </c>
      <c r="K65" s="5">
        <f t="shared" si="8"/>
        <v>0.0374017595604515</v>
      </c>
      <c r="L65" s="5">
        <f t="shared" si="9"/>
        <v>0.0452143504367789</v>
      </c>
      <c r="M65" s="5">
        <f t="shared" si="10"/>
        <v>0.05360237510285582</v>
      </c>
      <c r="N65" s="5">
        <f t="shared" si="11"/>
        <v>0.06244561345473306</v>
      </c>
      <c r="O65" s="5">
        <f t="shared" si="12"/>
        <v>0.07163490124641392</v>
      </c>
      <c r="P65" s="5">
        <f t="shared" si="13"/>
        <v>0.08107833237844891</v>
      </c>
      <c r="Q65" s="5">
        <f t="shared" si="14"/>
        <v>0.09070299207898608</v>
      </c>
      <c r="R65" s="5">
        <f t="shared" si="15"/>
        <v>0.100453707300006</v>
      </c>
    </row>
    <row r="66" spans="1:18" ht="12.75">
      <c r="A66">
        <f t="shared" si="16"/>
        <v>55</v>
      </c>
      <c r="B66" s="1">
        <f>'Parameter values '!$G$19*(A66)+'Parameter values '!$G$20*(A66)^2+('Parameter values '!$G$21)*(A66)^3</f>
        <v>8915.5</v>
      </c>
      <c r="C66" s="1">
        <f t="shared" si="17"/>
        <v>235.32400000000052</v>
      </c>
      <c r="D66" s="1">
        <f>'Parameter values '!$G$19+2*('Parameter values '!$G$20)*$A66+3*('Parameter values '!$G$21)*($A66)^2</f>
        <v>235.79999999999998</v>
      </c>
      <c r="E66" s="1">
        <f t="shared" si="2"/>
        <v>66324</v>
      </c>
      <c r="F66" s="1">
        <f t="shared" si="3"/>
        <v>1205.8909090909092</v>
      </c>
      <c r="G66" s="7">
        <f t="shared" si="4"/>
        <v>0.028442192871358782</v>
      </c>
      <c r="H66" s="5">
        <f t="shared" si="5"/>
        <v>0.018181818696035135</v>
      </c>
      <c r="I66" s="5">
        <f t="shared" si="6"/>
        <v>0.023637857269355887</v>
      </c>
      <c r="J66" s="5">
        <f t="shared" si="7"/>
        <v>0.029979213179463893</v>
      </c>
      <c r="K66" s="5">
        <f t="shared" si="8"/>
        <v>0.03713100638281656</v>
      </c>
      <c r="L66" s="5">
        <f t="shared" si="9"/>
        <v>0.04498441529136625</v>
      </c>
      <c r="M66" s="5">
        <f t="shared" si="10"/>
        <v>0.05341468667623834</v>
      </c>
      <c r="N66" s="5">
        <f t="shared" si="11"/>
        <v>0.062297737895519</v>
      </c>
      <c r="O66" s="5">
        <f t="shared" si="12"/>
        <v>0.0715219686422612</v>
      </c>
      <c r="P66" s="5">
        <f t="shared" si="13"/>
        <v>0.08099439572657885</v>
      </c>
      <c r="Q66" s="5">
        <f t="shared" si="14"/>
        <v>0.09064205473989217</v>
      </c>
      <c r="R66" s="5">
        <f t="shared" si="15"/>
        <v>0.10041035416753796</v>
      </c>
    </row>
    <row r="67" spans="1:18" ht="12.75">
      <c r="A67">
        <f t="shared" si="16"/>
        <v>56</v>
      </c>
      <c r="B67" s="1">
        <f>'Parameter values '!$G$19*(A67)+'Parameter values '!$G$20*(A67)^2+('Parameter values '!$G$21)*(A67)^3</f>
        <v>9151.744</v>
      </c>
      <c r="C67" s="1">
        <f t="shared" si="17"/>
        <v>236.2440000000006</v>
      </c>
      <c r="D67" s="1">
        <f>'Parameter values '!$G$19+2*('Parameter values '!$G$20)*$A67+3*('Parameter values '!$G$21)*($A67)^2</f>
        <v>236.672</v>
      </c>
      <c r="E67" s="1">
        <f t="shared" si="2"/>
        <v>68213.952</v>
      </c>
      <c r="F67" s="1">
        <f t="shared" si="3"/>
        <v>1218.1062857142858</v>
      </c>
      <c r="G67" s="7">
        <f t="shared" si="4"/>
        <v>0.027756433170739028</v>
      </c>
      <c r="H67" s="5">
        <f t="shared" si="5"/>
        <v>0.017857143362177363</v>
      </c>
      <c r="I67" s="5">
        <f t="shared" si="6"/>
        <v>0.023321388483067546</v>
      </c>
      <c r="J67" s="5">
        <f t="shared" si="7"/>
        <v>0.02968591388588321</v>
      </c>
      <c r="K67" s="5">
        <f t="shared" si="8"/>
        <v>0.03687197694828542</v>
      </c>
      <c r="L67" s="5">
        <f t="shared" si="9"/>
        <v>0.04476568821486217</v>
      </c>
      <c r="M67" s="5">
        <f t="shared" si="10"/>
        <v>0.05323736766149741</v>
      </c>
      <c r="N67" s="5">
        <f t="shared" si="11"/>
        <v>0.062159112881721844</v>
      </c>
      <c r="O67" s="5">
        <f t="shared" si="12"/>
        <v>0.07141699129055375</v>
      </c>
      <c r="P67" s="5">
        <f t="shared" si="13"/>
        <v>0.08091706654643446</v>
      </c>
      <c r="Q67" s="5">
        <f t="shared" si="14"/>
        <v>0.09058643377329972</v>
      </c>
      <c r="R67" s="5">
        <f t="shared" si="15"/>
        <v>0.10037115886655398</v>
      </c>
    </row>
    <row r="68" spans="1:18" ht="12.75">
      <c r="A68">
        <f t="shared" si="16"/>
        <v>57</v>
      </c>
      <c r="B68" s="1">
        <f>'Parameter values '!$G$19*(A68)+'Parameter values '!$G$20*(A68)^2+('Parameter values '!$G$21)*(A68)^3</f>
        <v>9388.812</v>
      </c>
      <c r="C68" s="1">
        <f t="shared" si="17"/>
        <v>237.0679999999993</v>
      </c>
      <c r="D68" s="1">
        <f>'Parameter values '!$G$19+2*('Parameter values '!$G$20)*$A68+3*('Parameter values '!$G$21)*($A68)^2</f>
        <v>237.44800000000004</v>
      </c>
      <c r="E68" s="1">
        <f t="shared" si="2"/>
        <v>70110.496</v>
      </c>
      <c r="F68" s="1">
        <f t="shared" si="3"/>
        <v>1230.008701754386</v>
      </c>
      <c r="G68" s="7">
        <f t="shared" si="4"/>
        <v>0.0270941457895263</v>
      </c>
      <c r="H68" s="5">
        <f t="shared" si="5"/>
        <v>0.017543860145297057</v>
      </c>
      <c r="I68" s="5">
        <f t="shared" si="6"/>
        <v>0.023016307261046875</v>
      </c>
      <c r="J68" s="5">
        <f t="shared" si="7"/>
        <v>0.029403939012535293</v>
      </c>
      <c r="K68" s="5">
        <f t="shared" si="8"/>
        <v>0.03662403514541234</v>
      </c>
      <c r="L68" s="5">
        <f t="shared" si="9"/>
        <v>0.04455753179260939</v>
      </c>
      <c r="M68" s="5">
        <f t="shared" si="10"/>
        <v>0.05306978571357495</v>
      </c>
      <c r="N68" s="5">
        <f t="shared" si="11"/>
        <v>0.062029123672459746</v>
      </c>
      <c r="O68" s="5">
        <f t="shared" si="12"/>
        <v>0.07131938829465144</v>
      </c>
      <c r="P68" s="5">
        <f t="shared" si="13"/>
        <v>0.08084581366792311</v>
      </c>
      <c r="Q68" s="5">
        <f t="shared" si="14"/>
        <v>0.09053565970567329</v>
      </c>
      <c r="R68" s="5">
        <f t="shared" si="15"/>
        <v>0.10033571985277791</v>
      </c>
    </row>
    <row r="69" spans="1:18" ht="12.75">
      <c r="A69">
        <f t="shared" si="16"/>
        <v>58</v>
      </c>
      <c r="B69" s="1">
        <f>'Parameter values '!$G$19*(A69)+'Parameter values '!$G$20*(A69)^2+('Parameter values '!$G$21)*(A69)^3</f>
        <v>9626.608</v>
      </c>
      <c r="C69" s="1">
        <f t="shared" si="17"/>
        <v>237.79600000000028</v>
      </c>
      <c r="D69" s="1">
        <f>'Parameter values '!$G$19+2*('Parameter values '!$G$20)*$A69+3*('Parameter values '!$G$21)*($A69)^2</f>
        <v>238.12800000000001</v>
      </c>
      <c r="E69" s="1">
        <f t="shared" si="2"/>
        <v>72012.864</v>
      </c>
      <c r="F69" s="1">
        <f t="shared" si="3"/>
        <v>1241.6011034482758</v>
      </c>
      <c r="G69" s="7">
        <f t="shared" si="4"/>
        <v>0.02645394022934569</v>
      </c>
      <c r="H69" s="5">
        <f t="shared" si="5"/>
        <v>0.017241379797964352</v>
      </c>
      <c r="I69" s="5">
        <f t="shared" si="6"/>
        <v>0.02272202427870804</v>
      </c>
      <c r="J69" s="5">
        <f t="shared" si="7"/>
        <v>0.02913269834205621</v>
      </c>
      <c r="K69" s="5">
        <f t="shared" si="8"/>
        <v>0.03638658860989454</v>
      </c>
      <c r="L69" s="5">
        <f t="shared" si="9"/>
        <v>0.04435935263891442</v>
      </c>
      <c r="M69" s="5">
        <f t="shared" si="10"/>
        <v>0.05291135302074257</v>
      </c>
      <c r="N69" s="5">
        <f t="shared" si="11"/>
        <v>0.06190720057396923</v>
      </c>
      <c r="O69" s="5">
        <f t="shared" si="12"/>
        <v>0.07122862389512687</v>
      </c>
      <c r="P69" s="5">
        <f t="shared" si="13"/>
        <v>0.08078015026557196</v>
      </c>
      <c r="Q69" s="5">
        <f t="shared" si="14"/>
        <v>0.0904893054570292</v>
      </c>
      <c r="R69" s="5">
        <f t="shared" si="15"/>
        <v>0.1003036748668217</v>
      </c>
    </row>
    <row r="70" spans="1:18" ht="12.75">
      <c r="A70">
        <f t="shared" si="16"/>
        <v>59</v>
      </c>
      <c r="B70" s="1">
        <f>'Parameter values '!$G$19*(A70)+'Parameter values '!$G$20*(A70)^2+('Parameter values '!$G$21)*(A70)^3</f>
        <v>9865.036</v>
      </c>
      <c r="C70" s="1">
        <f t="shared" si="17"/>
        <v>238.42799999999988</v>
      </c>
      <c r="D70" s="1">
        <f>'Parameter values '!$G$19+2*('Parameter values '!$G$20)*$A70+3*('Parameter values '!$G$21)*($A70)^2</f>
        <v>238.71200000000002</v>
      </c>
      <c r="E70" s="1">
        <f t="shared" si="2"/>
        <v>73920.288</v>
      </c>
      <c r="F70" s="1">
        <f t="shared" si="3"/>
        <v>1252.8862372881356</v>
      </c>
      <c r="G70" s="7">
        <f t="shared" si="4"/>
        <v>0.02583453138061367</v>
      </c>
      <c r="H70" s="5">
        <f t="shared" si="5"/>
        <v>0.016949153053621463</v>
      </c>
      <c r="I70" s="5">
        <f t="shared" si="6"/>
        <v>0.022437990160656063</v>
      </c>
      <c r="J70" s="5">
        <f t="shared" si="7"/>
        <v>0.02887164161760008</v>
      </c>
      <c r="K70" s="5">
        <f t="shared" si="8"/>
        <v>0.03615908502560308</v>
      </c>
      <c r="L70" s="5">
        <f t="shared" si="9"/>
        <v>0.044170597692875374</v>
      </c>
      <c r="M70" s="5">
        <f t="shared" si="10"/>
        <v>0.052761522577075726</v>
      </c>
      <c r="N70" s="5">
        <f t="shared" si="11"/>
        <v>0.061792815157494116</v>
      </c>
      <c r="O70" s="5">
        <f t="shared" si="12"/>
        <v>0.0711442036055171</v>
      </c>
      <c r="P70" s="5">
        <f t="shared" si="13"/>
        <v>0.0807196299130387</v>
      </c>
      <c r="Q70" s="5">
        <f t="shared" si="14"/>
        <v>0.09044698235865173</v>
      </c>
      <c r="R70" s="5">
        <f t="shared" si="15"/>
        <v>0.1002746969991479</v>
      </c>
    </row>
    <row r="71" spans="1:18" ht="12.75">
      <c r="A71">
        <f t="shared" si="16"/>
        <v>60</v>
      </c>
      <c r="B71" s="1">
        <f>'Parameter values '!$G$19*(A71)+'Parameter values '!$G$20*(A71)^2+('Parameter values '!$G$21)*(A71)^3</f>
        <v>10104</v>
      </c>
      <c r="C71" s="1">
        <f t="shared" si="17"/>
        <v>238.96399999999994</v>
      </c>
      <c r="D71" s="1">
        <f>'Parameter values '!$G$19+2*('Parameter values '!$G$20)*$A71+3*('Parameter values '!$G$21)*($A71)^2</f>
        <v>239.2</v>
      </c>
      <c r="E71" s="1">
        <f t="shared" si="2"/>
        <v>75832</v>
      </c>
      <c r="F71" s="1">
        <f t="shared" si="3"/>
        <v>1263.8666666666666</v>
      </c>
      <c r="G71" s="7">
        <f t="shared" si="4"/>
        <v>0.025234729401835635</v>
      </c>
      <c r="H71" s="5">
        <f t="shared" si="5"/>
        <v>0.016666667168871736</v>
      </c>
      <c r="I71" s="5">
        <f t="shared" si="6"/>
        <v>0.022163692151608707</v>
      </c>
      <c r="J71" s="5">
        <f t="shared" si="7"/>
        <v>0.028620255213866668</v>
      </c>
      <c r="K71" s="5">
        <f t="shared" si="8"/>
        <v>0.035941008795450174</v>
      </c>
      <c r="L71" s="5">
        <f t="shared" si="9"/>
        <v>0.04399075088384701</v>
      </c>
      <c r="M71" s="5">
        <f t="shared" si="10"/>
        <v>0.0526197848245628</v>
      </c>
      <c r="N71" s="5">
        <f t="shared" si="11"/>
        <v>0.06168547684843554</v>
      </c>
      <c r="O71" s="5">
        <f t="shared" si="12"/>
        <v>0.07106567072465027</v>
      </c>
      <c r="P71" s="5">
        <f t="shared" si="13"/>
        <v>0.08066384302409012</v>
      </c>
      <c r="Q71" s="5">
        <f t="shared" si="14"/>
        <v>0.0904083365700054</v>
      </c>
      <c r="R71" s="5">
        <f t="shared" si="15"/>
        <v>0.10024849116568446</v>
      </c>
    </row>
    <row r="72" spans="1:18" ht="12.75">
      <c r="A72">
        <f t="shared" si="16"/>
        <v>61</v>
      </c>
      <c r="B72" s="1">
        <f>'Parameter values '!$G$19*(A72)+'Parameter values '!$G$20*(A72)^2+('Parameter values '!$G$21)*(A72)^3</f>
        <v>10343.404</v>
      </c>
      <c r="C72" s="1">
        <f t="shared" si="17"/>
        <v>239.40400000000045</v>
      </c>
      <c r="D72" s="1">
        <f>'Parameter values '!$G$19+2*('Parameter values '!$G$20)*$A72+3*('Parameter values '!$G$21)*($A72)^2</f>
        <v>239.59199999999998</v>
      </c>
      <c r="E72" s="1">
        <f t="shared" si="2"/>
        <v>77747.232</v>
      </c>
      <c r="F72" s="1">
        <f t="shared" si="3"/>
        <v>1274.544786885246</v>
      </c>
      <c r="G72" s="7">
        <f t="shared" si="4"/>
        <v>0.024653430748505616</v>
      </c>
      <c r="H72" s="5">
        <f t="shared" si="5"/>
        <v>0.01639344311642574</v>
      </c>
      <c r="I72" s="5">
        <f t="shared" si="6"/>
        <v>0.021898651114769</v>
      </c>
      <c r="J72" s="5">
        <f t="shared" si="7"/>
        <v>0.028378059135575506</v>
      </c>
      <c r="K72" s="5">
        <f t="shared" si="8"/>
        <v>0.03573187803964714</v>
      </c>
      <c r="L72" s="5">
        <f t="shared" si="9"/>
        <v>0.043819330124111176</v>
      </c>
      <c r="M72" s="5">
        <f t="shared" si="10"/>
        <v>0.05248566462247455</v>
      </c>
      <c r="N72" s="5">
        <f t="shared" si="11"/>
        <v>0.061584729844472316</v>
      </c>
      <c r="O72" s="5">
        <f t="shared" si="12"/>
        <v>0.07099260318319849</v>
      </c>
      <c r="P72" s="5">
        <f t="shared" si="13"/>
        <v>0.08061241363719869</v>
      </c>
      <c r="Q72" s="5">
        <f t="shared" si="14"/>
        <v>0.09037304585082505</v>
      </c>
      <c r="R72" s="5">
        <f t="shared" si="15"/>
        <v>0.10022479094831019</v>
      </c>
    </row>
    <row r="73" spans="1:18" ht="12.75">
      <c r="A73">
        <f t="shared" si="16"/>
        <v>62</v>
      </c>
      <c r="B73" s="1">
        <f>'Parameter values '!$G$19*(A73)+'Parameter values '!$G$20*(A73)^2+('Parameter values '!$G$21)*(A73)^3</f>
        <v>10583.152</v>
      </c>
      <c r="C73" s="1">
        <f t="shared" si="17"/>
        <v>239.7479999999996</v>
      </c>
      <c r="D73" s="1">
        <f>'Parameter values '!$G$19+2*('Parameter values '!$G$20)*$A73+3*('Parameter values '!$G$21)*($A73)^2</f>
        <v>239.88800000000003</v>
      </c>
      <c r="E73" s="1">
        <f t="shared" si="2"/>
        <v>79665.216</v>
      </c>
      <c r="F73" s="1">
        <f t="shared" si="3"/>
        <v>1284.9228387096775</v>
      </c>
      <c r="G73" s="7">
        <f t="shared" si="4"/>
        <v>0.024089610200768177</v>
      </c>
      <c r="H73" s="5">
        <f t="shared" si="5"/>
        <v>0.016129032771988662</v>
      </c>
      <c r="I73" s="5">
        <f t="shared" si="6"/>
        <v>0.021642418820678053</v>
      </c>
      <c r="J73" s="5">
        <f t="shared" si="7"/>
        <v>0.028144604306416326</v>
      </c>
      <c r="K73" s="5">
        <f t="shared" si="8"/>
        <v>0.035531241884383544</v>
      </c>
      <c r="L73" s="5">
        <f t="shared" si="9"/>
        <v>0.0436558845917978</v>
      </c>
      <c r="M73" s="5">
        <f t="shared" si="10"/>
        <v>0.05235871850709337</v>
      </c>
      <c r="N73" s="5">
        <f t="shared" si="11"/>
        <v>0.061490150325822696</v>
      </c>
      <c r="O73" s="5">
        <f t="shared" si="12"/>
        <v>0.07092461068754603</v>
      </c>
      <c r="P73" s="5">
        <f t="shared" si="13"/>
        <v>0.08056499650633141</v>
      </c>
      <c r="Q73" s="5">
        <f t="shared" si="14"/>
        <v>0.09034081664983269</v>
      </c>
      <c r="R73" s="5">
        <f t="shared" si="15"/>
        <v>0.10020335576003907</v>
      </c>
    </row>
    <row r="74" spans="1:18" ht="12.75">
      <c r="A74">
        <f t="shared" si="16"/>
        <v>63</v>
      </c>
      <c r="B74" s="1">
        <f>'Parameter values '!$G$19*(A74)+'Parameter values '!$G$20*(A74)^2+('Parameter values '!$G$21)*(A74)^3</f>
        <v>10823.148</v>
      </c>
      <c r="C74" s="1">
        <f t="shared" si="17"/>
        <v>239.99599999999919</v>
      </c>
      <c r="D74" s="1">
        <f>'Parameter values '!$G$19+2*('Parameter values '!$G$20)*$A74+3*('Parameter values '!$G$21)*($A74)^2</f>
        <v>240.08800000000002</v>
      </c>
      <c r="E74" s="1">
        <f t="shared" si="2"/>
        <v>81585.184</v>
      </c>
      <c r="F74" s="1">
        <f t="shared" si="3"/>
        <v>1295.0029206349204</v>
      </c>
      <c r="G74" s="7">
        <f t="shared" si="4"/>
        <v>0.023542313761282935</v>
      </c>
      <c r="H74" s="5">
        <f t="shared" si="5"/>
        <v>0.01587301637788016</v>
      </c>
      <c r="I74" s="5">
        <f t="shared" si="6"/>
        <v>0.021394575494272754</v>
      </c>
      <c r="J74" s="5">
        <f t="shared" si="7"/>
        <v>0.0279194701162002</v>
      </c>
      <c r="K74" s="5">
        <f t="shared" si="8"/>
        <v>0.03533867800865334</v>
      </c>
      <c r="L74" s="5">
        <f t="shared" si="9"/>
        <v>0.04349999227179644</v>
      </c>
      <c r="M74" s="5">
        <f t="shared" si="10"/>
        <v>0.05223853220959347</v>
      </c>
      <c r="N74" s="5">
        <f t="shared" si="11"/>
        <v>0.061401343925497634</v>
      </c>
      <c r="O74" s="5">
        <f t="shared" si="12"/>
        <v>0.07086133212871994</v>
      </c>
      <c r="P74" s="5">
        <f t="shared" si="13"/>
        <v>0.08052127446515532</v>
      </c>
      <c r="Q74" s="5">
        <f t="shared" si="14"/>
        <v>0.09031138147622879</v>
      </c>
      <c r="R74" s="5">
        <f t="shared" si="15"/>
        <v>0.10018396829957021</v>
      </c>
    </row>
    <row r="75" spans="1:18" ht="12.75">
      <c r="A75">
        <f t="shared" si="16"/>
        <v>64</v>
      </c>
      <c r="B75" s="1">
        <f>'Parameter values '!$G$19*(A75)+'Parameter values '!$G$20*(A75)^2+('Parameter values '!$G$21)*(A75)^3</f>
        <v>11063.296</v>
      </c>
      <c r="C75" s="1">
        <f t="shared" si="17"/>
        <v>240.14800000000105</v>
      </c>
      <c r="D75" s="1">
        <f>'Parameter values '!$G$19+2*('Parameter values '!$G$20)*$A75+3*('Parameter values '!$G$21)*($A75)^2</f>
        <v>240.192</v>
      </c>
      <c r="E75" s="1">
        <f t="shared" si="2"/>
        <v>83506.368</v>
      </c>
      <c r="F75" s="1">
        <f t="shared" si="3"/>
        <v>1304.787</v>
      </c>
      <c r="G75" s="7">
        <f t="shared" si="4"/>
        <v>0.02301065231336609</v>
      </c>
      <c r="H75" s="5">
        <f t="shared" si="5"/>
        <v>0.015625000496115305</v>
      </c>
      <c r="I75" s="5">
        <f t="shared" si="6"/>
        <v>0.02115472759190701</v>
      </c>
      <c r="J75" s="5">
        <f t="shared" si="7"/>
        <v>0.027702262197970208</v>
      </c>
      <c r="K75" s="5">
        <f t="shared" si="8"/>
        <v>0.03515379042098806</v>
      </c>
      <c r="L75" s="5">
        <f t="shared" si="9"/>
        <v>0.04335125772643245</v>
      </c>
      <c r="M75" s="5">
        <f t="shared" si="10"/>
        <v>0.052124718403894446</v>
      </c>
      <c r="N75" s="5">
        <f t="shared" si="11"/>
        <v>0.06131794343141562</v>
      </c>
      <c r="O75" s="5">
        <f t="shared" si="12"/>
        <v>0.07080243322813015</v>
      </c>
      <c r="P75" s="5">
        <f t="shared" si="13"/>
        <v>0.0804809560358824</v>
      </c>
      <c r="Q75" s="5">
        <f t="shared" si="14"/>
        <v>0.09028449652415697</v>
      </c>
      <c r="R75" s="5">
        <f t="shared" si="15"/>
        <v>0.10016643226405623</v>
      </c>
    </row>
    <row r="76" spans="1:18" ht="12.75">
      <c r="A76">
        <f aca="true" t="shared" si="18" ref="A76:A107">A75+1</f>
        <v>65</v>
      </c>
      <c r="B76" s="1">
        <f>'Parameter values '!$G$19*(A76)+'Parameter values '!$G$20*(A76)^2+('Parameter values '!$G$21)*(A76)^3</f>
        <v>11303.5</v>
      </c>
      <c r="C76" s="1">
        <f aca="true" t="shared" si="19" ref="C76:C107">B76-B75</f>
        <v>240.20399999999972</v>
      </c>
      <c r="D76" s="1">
        <f>'Parameter values '!$G$19+2*('Parameter values '!$G$20)*$A76+3*('Parameter values '!$G$21)*($A76)^2</f>
        <v>240.2</v>
      </c>
      <c r="E76" s="1">
        <f t="shared" si="2"/>
        <v>85428</v>
      </c>
      <c r="F76" s="1">
        <f t="shared" si="3"/>
        <v>1314.2769230769231</v>
      </c>
      <c r="G76" s="7">
        <f t="shared" si="4"/>
        <v>0.02249379594512338</v>
      </c>
      <c r="H76" s="5">
        <f t="shared" si="5"/>
        <v>0.015384615872276975</v>
      </c>
      <c r="I76" s="5">
        <f t="shared" si="6"/>
        <v>0.02092250578357136</v>
      </c>
      <c r="J76" s="5">
        <f t="shared" si="7"/>
        <v>0.02749261041030635</v>
      </c>
      <c r="K76" s="5">
        <f t="shared" si="8"/>
        <v>0.03497620744133295</v>
      </c>
      <c r="L76" s="5">
        <f t="shared" si="9"/>
        <v>0.043209310071157525</v>
      </c>
      <c r="M76" s="5">
        <f t="shared" si="10"/>
        <v>0.05201691465978339</v>
      </c>
      <c r="N76" s="5">
        <f t="shared" si="11"/>
        <v>0.061239606695710457</v>
      </c>
      <c r="O76" s="5">
        <f t="shared" si="12"/>
        <v>0.07074760439531323</v>
      </c>
      <c r="P76" s="5">
        <f t="shared" si="13"/>
        <v>0.08044377325742365</v>
      </c>
      <c r="Q76" s="5">
        <f t="shared" si="14"/>
        <v>0.09025993952384381</v>
      </c>
      <c r="R76" s="5">
        <f t="shared" si="15"/>
        <v>0.10015057029257692</v>
      </c>
    </row>
    <row r="77" spans="1:18" ht="12.75">
      <c r="A77">
        <f t="shared" si="18"/>
        <v>66</v>
      </c>
      <c r="B77" s="1">
        <f>'Parameter values '!$G$19*(A77)+'Parameter values '!$G$20*(A77)^2+('Parameter values '!$G$21)*(A77)^3</f>
        <v>11543.664</v>
      </c>
      <c r="C77" s="1">
        <f t="shared" si="19"/>
        <v>240.16400000000067</v>
      </c>
      <c r="D77" s="1">
        <f>'Parameter values '!$G$19+2*('Parameter values '!$G$20)*$A77+3*('Parameter values '!$G$21)*($A77)^2</f>
        <v>240.112</v>
      </c>
      <c r="E77" s="1">
        <f aca="true" t="shared" si="20" ref="E77:E140">($H$4*$B77-$F$4)</f>
        <v>87349.312</v>
      </c>
      <c r="F77" s="1">
        <f aca="true" t="shared" si="21" ref="F77:F140">($H$4*$B77-$F$4)/$A77</f>
        <v>1323.4744242424242</v>
      </c>
      <c r="G77" s="7">
        <f aca="true" t="shared" si="22" ref="G77:G140">$H$4*D77/E77</f>
        <v>0.02199096885846107</v>
      </c>
      <c r="H77" s="5">
        <f aca="true" t="shared" si="23" ref="H77:H140">$H$5/(1-EXP((-1)*$H$5*$A77))</f>
        <v>0.015151515656490923</v>
      </c>
      <c r="I77" s="5">
        <f aca="true" t="shared" si="24" ref="I77:I140">$I$5/(1-EXP((-1)*$I$5*$A77))</f>
        <v>0.020697563118547396</v>
      </c>
      <c r="J77" s="5">
        <f aca="true" t="shared" si="25" ref="J77:J140">$J$5/(1-EXP((-1)*$J$5*$A77))</f>
        <v>0.027290167003061253</v>
      </c>
      <c r="K77" s="5">
        <f aca="true" t="shared" si="26" ref="K77:K140">$K$5/(1-EXP((-1)*$K$5*$A77))</f>
        <v>0.034805579866303955</v>
      </c>
      <c r="L77" s="5">
        <f aca="true" t="shared" si="27" ref="L77:L140">$L$5/(1-EXP((-1)*$L$5*$A77))</f>
        <v>0.04307380113350631</v>
      </c>
      <c r="M77" s="5">
        <f aca="true" t="shared" si="28" ref="M77:M140">$M$5/(1-EXP((-1)*$M$5*$A77))</f>
        <v>0.05191478157959917</v>
      </c>
      <c r="N77" s="5">
        <f aca="true" t="shared" si="29" ref="N77:N140">$N$5/(1-EXP((-1)*$N$5*$A77))</f>
        <v>0.06116601472955185</v>
      </c>
      <c r="O77" s="5">
        <f aca="true" t="shared" si="30" ref="O77:O140">$O$5/(1-EXP((-1)*$O$5*$A77))</f>
        <v>0.07069655877584616</v>
      </c>
      <c r="P77" s="5">
        <f aca="true" t="shared" si="31" ref="P77:P140">$P$5/(1-EXP((-1)*$P$5*$A77))</f>
        <v>0.08040947971050269</v>
      </c>
      <c r="Q77" s="5">
        <f aca="true" t="shared" si="32" ref="Q77:Q140">$Q$5/(1-EXP((-1)*$Q$5*$A77))</f>
        <v>0.090237507796153</v>
      </c>
      <c r="R77" s="5">
        <f aca="true" t="shared" si="33" ref="R77:R140">$R$5/(1-EXP((-1)*$R$5*$A77))</f>
        <v>0.10013622211596737</v>
      </c>
    </row>
    <row r="78" spans="1:18" ht="12.75">
      <c r="A78">
        <f t="shared" si="18"/>
        <v>67</v>
      </c>
      <c r="B78" s="1">
        <f>'Parameter values '!$G$19*(A78)+'Parameter values '!$G$20*(A78)^2+('Parameter values '!$G$21)*(A78)^3</f>
        <v>11783.692000000001</v>
      </c>
      <c r="C78" s="1">
        <f t="shared" si="19"/>
        <v>240.02800000000025</v>
      </c>
      <c r="D78" s="1">
        <f>'Parameter values '!$G$19+2*('Parameter values '!$G$20)*$A78+3*('Parameter values '!$G$21)*($A78)^2</f>
        <v>239.92800000000003</v>
      </c>
      <c r="E78" s="1">
        <f t="shared" si="20"/>
        <v>89269.53600000001</v>
      </c>
      <c r="F78" s="1">
        <f t="shared" si="21"/>
        <v>1332.3811343283583</v>
      </c>
      <c r="G78" s="7">
        <f t="shared" si="22"/>
        <v>0.021501444792991868</v>
      </c>
      <c r="H78" s="5">
        <f t="shared" si="23"/>
        <v>0.014925373630642993</v>
      </c>
      <c r="I78" s="5">
        <f t="shared" si="24"/>
        <v>0.02047957335533222</v>
      </c>
      <c r="J78" s="5">
        <f t="shared" si="25"/>
        <v>0.027094604947361746</v>
      </c>
      <c r="K78" s="5">
        <f t="shared" si="26"/>
        <v>0.03464157929866204</v>
      </c>
      <c r="L78" s="5">
        <f t="shared" si="27"/>
        <v>0.04294440377616903</v>
      </c>
      <c r="M78" s="5">
        <f t="shared" si="28"/>
        <v>0.05181800109936821</v>
      </c>
      <c r="N78" s="5">
        <f t="shared" si="29"/>
        <v>0.061096869964383946</v>
      </c>
      <c r="O78" s="5">
        <f t="shared" si="30"/>
        <v>0.07064903047017244</v>
      </c>
      <c r="P78" s="5">
        <f t="shared" si="31"/>
        <v>0.08037784871996208</v>
      </c>
      <c r="Q78" s="5">
        <f t="shared" si="32"/>
        <v>0.09021701648993556</v>
      </c>
      <c r="R78" s="5">
        <f t="shared" si="33"/>
        <v>0.10012324289140931</v>
      </c>
    </row>
    <row r="79" spans="1:18" ht="12.75">
      <c r="A79">
        <f t="shared" si="18"/>
        <v>68</v>
      </c>
      <c r="B79" s="1">
        <f>'Parameter values '!$G$19*(A79)+'Parameter values '!$G$20*(A79)^2+('Parameter values '!$G$21)*(A79)^3</f>
        <v>12023.488000000001</v>
      </c>
      <c r="C79" s="1">
        <f t="shared" si="19"/>
        <v>239.79600000000028</v>
      </c>
      <c r="D79" s="1">
        <f>'Parameter values '!$G$19+2*('Parameter values '!$G$20)*$A79+3*('Parameter values '!$G$21)*($A79)^2</f>
        <v>239.64800000000002</v>
      </c>
      <c r="E79" s="1">
        <f t="shared" si="20"/>
        <v>91187.90400000001</v>
      </c>
      <c r="F79" s="1">
        <f t="shared" si="21"/>
        <v>1340.9985882352942</v>
      </c>
      <c r="G79" s="7">
        <f t="shared" si="22"/>
        <v>0.021024542904286955</v>
      </c>
      <c r="H79" s="5">
        <f t="shared" si="23"/>
        <v>0.014705882864892005</v>
      </c>
      <c r="I79" s="5">
        <f t="shared" si="24"/>
        <v>0.020268229438922737</v>
      </c>
      <c r="J79" s="5">
        <f t="shared" si="25"/>
        <v>0.026905616412966266</v>
      </c>
      <c r="K79" s="5">
        <f t="shared" si="26"/>
        <v>0.03448389662409612</v>
      </c>
      <c r="L79" s="5">
        <f t="shared" si="27"/>
        <v>0.04282081036728443</v>
      </c>
      <c r="M79" s="5">
        <f t="shared" si="28"/>
        <v>0.05172627493753232</v>
      </c>
      <c r="N79" s="5">
        <f t="shared" si="29"/>
        <v>0.061031894662729624</v>
      </c>
      <c r="O79" s="5">
        <f t="shared" si="30"/>
        <v>0.07060477290631455</v>
      </c>
      <c r="P79" s="5">
        <f t="shared" si="31"/>
        <v>0.08034867171674089</v>
      </c>
      <c r="Q79" s="5">
        <f t="shared" si="32"/>
        <v>0.09019829698386045</v>
      </c>
      <c r="R79" s="5">
        <f t="shared" si="33"/>
        <v>0.1001115017026098</v>
      </c>
    </row>
    <row r="80" spans="1:18" ht="12.75">
      <c r="A80">
        <f t="shared" si="18"/>
        <v>69</v>
      </c>
      <c r="B80" s="1">
        <f>'Parameter values '!$G$19*(A80)+'Parameter values '!$G$20*(A80)^2+('Parameter values '!$G$21)*(A80)^3</f>
        <v>12262.955999999998</v>
      </c>
      <c r="C80" s="1">
        <f t="shared" si="19"/>
        <v>239.46799999999712</v>
      </c>
      <c r="D80" s="1">
        <f>'Parameter values '!$G$19+2*('Parameter values '!$G$20)*$A80+3*('Parameter values '!$G$21)*($A80)^2</f>
        <v>239.27200000000002</v>
      </c>
      <c r="E80" s="1">
        <f t="shared" si="20"/>
        <v>93103.64799999999</v>
      </c>
      <c r="F80" s="1">
        <f t="shared" si="21"/>
        <v>1349.3282318840577</v>
      </c>
      <c r="G80" s="7">
        <f t="shared" si="22"/>
        <v>0.02055962404394724</v>
      </c>
      <c r="H80" s="5">
        <f t="shared" si="23"/>
        <v>0.014492754126347946</v>
      </c>
      <c r="I80" s="5">
        <f t="shared" si="24"/>
        <v>0.020063242110510315</v>
      </c>
      <c r="J80" s="5">
        <f t="shared" si="25"/>
        <v>0.02672291137802852</v>
      </c>
      <c r="K80" s="5">
        <f t="shared" si="26"/>
        <v>0.034332240620366425</v>
      </c>
      <c r="L80" s="5">
        <f t="shared" si="27"/>
        <v>0.04270273138301793</v>
      </c>
      <c r="M80" s="5">
        <f t="shared" si="28"/>
        <v>0.05163932317636647</v>
      </c>
      <c r="N80" s="5">
        <f t="shared" si="29"/>
        <v>0.06097082946365671</v>
      </c>
      <c r="O80" s="5">
        <f t="shared" si="30"/>
        <v>0.07056355735138833</v>
      </c>
      <c r="P80" s="5">
        <f t="shared" si="31"/>
        <v>0.08032175674395788</v>
      </c>
      <c r="Q80" s="5">
        <f t="shared" si="32"/>
        <v>0.09018119543642548</v>
      </c>
      <c r="R80" s="5">
        <f t="shared" si="33"/>
        <v>0.10010088020850907</v>
      </c>
    </row>
    <row r="81" spans="1:18" ht="12.75">
      <c r="A81">
        <f t="shared" si="18"/>
        <v>70</v>
      </c>
      <c r="B81" s="1">
        <f>'Parameter values '!$G$19*(A81)+'Parameter values '!$G$20*(A81)^2+('Parameter values '!$G$21)*(A81)^3</f>
        <v>12502</v>
      </c>
      <c r="C81" s="1">
        <f t="shared" si="19"/>
        <v>239.0440000000017</v>
      </c>
      <c r="D81" s="1">
        <f>'Parameter values '!$G$19+2*('Parameter values '!$G$20)*$A81+3*('Parameter values '!$G$21)*($A81)^2</f>
        <v>238.79999999999998</v>
      </c>
      <c r="E81" s="1">
        <f t="shared" si="20"/>
        <v>95016</v>
      </c>
      <c r="F81" s="1">
        <f t="shared" si="21"/>
        <v>1357.3714285714286</v>
      </c>
      <c r="G81" s="7">
        <f t="shared" si="22"/>
        <v>0.02010608739580702</v>
      </c>
      <c r="H81" s="5">
        <f t="shared" si="23"/>
        <v>0.014285714780372346</v>
      </c>
      <c r="I81" s="5">
        <f t="shared" si="24"/>
        <v>0.01986433863634463</v>
      </c>
      <c r="J81" s="5">
        <f t="shared" si="25"/>
        <v>0.026546216358026294</v>
      </c>
      <c r="K81" s="5">
        <f t="shared" si="26"/>
        <v>0.034186336685568613</v>
      </c>
      <c r="L81" s="5">
        <f t="shared" si="27"/>
        <v>0.042589894129197926</v>
      </c>
      <c r="M81" s="5">
        <f t="shared" si="28"/>
        <v>0.05155688296288999</v>
      </c>
      <c r="N81" s="5">
        <f t="shared" si="29"/>
        <v>0.06091343204970023</v>
      </c>
      <c r="O81" s="5">
        <f t="shared" si="30"/>
        <v>0.0705251715485273</v>
      </c>
      <c r="P81" s="5">
        <f t="shared" si="31"/>
        <v>0.08029692709324318</v>
      </c>
      <c r="Q81" s="5">
        <f t="shared" si="32"/>
        <v>0.09016557146961318</v>
      </c>
      <c r="R81" s="5">
        <f t="shared" si="33"/>
        <v>0.10009127142532218</v>
      </c>
    </row>
    <row r="82" spans="1:18" ht="12.75">
      <c r="A82">
        <f t="shared" si="18"/>
        <v>71</v>
      </c>
      <c r="B82" s="1">
        <f>'Parameter values '!$G$19*(A82)+'Parameter values '!$G$20*(A82)^2+('Parameter values '!$G$21)*(A82)^3</f>
        <v>12740.523999999998</v>
      </c>
      <c r="C82" s="1">
        <f t="shared" si="19"/>
        <v>238.5239999999976</v>
      </c>
      <c r="D82" s="1">
        <f>'Parameter values '!$G$19+2*('Parameter values '!$G$20)*$A82+3*('Parameter values '!$G$21)*($A82)^2</f>
        <v>238.23199999999997</v>
      </c>
      <c r="E82" s="1">
        <f t="shared" si="20"/>
        <v>96924.19199999998</v>
      </c>
      <c r="F82" s="1">
        <f t="shared" si="21"/>
        <v>1365.129464788732</v>
      </c>
      <c r="G82" s="7">
        <f t="shared" si="22"/>
        <v>0.01966336742843314</v>
      </c>
      <c r="H82" s="5">
        <f t="shared" si="23"/>
        <v>0.014084507550709927</v>
      </c>
      <c r="I82" s="5">
        <f t="shared" si="24"/>
        <v>0.019671261644017793</v>
      </c>
      <c r="J82" s="5">
        <f t="shared" si="25"/>
        <v>0.02637527324210648</v>
      </c>
      <c r="K82" s="5">
        <f t="shared" si="26"/>
        <v>0.03404592567377125</v>
      </c>
      <c r="L82" s="5">
        <f t="shared" si="27"/>
        <v>0.04248204157027492</v>
      </c>
      <c r="M82" s="5">
        <f t="shared" si="28"/>
        <v>0.05147870731756306</v>
      </c>
      <c r="N82" s="5">
        <f t="shared" si="29"/>
        <v>0.06085947592351598</v>
      </c>
      <c r="O82" s="5">
        <f t="shared" si="30"/>
        <v>0.07048941846730165</v>
      </c>
      <c r="P82" s="5">
        <f t="shared" si="31"/>
        <v>0.08027402005895755</v>
      </c>
      <c r="Q82" s="5">
        <f t="shared" si="32"/>
        <v>0.09015129697320858</v>
      </c>
      <c r="R82" s="5">
        <f t="shared" si="33"/>
        <v>0.10008257862835941</v>
      </c>
    </row>
    <row r="83" spans="1:18" ht="12.75">
      <c r="A83">
        <f t="shared" si="18"/>
        <v>72</v>
      </c>
      <c r="B83" s="1">
        <f>'Parameter values '!$G$19*(A83)+'Parameter values '!$G$20*(A83)^2+('Parameter values '!$G$21)*(A83)^3</f>
        <v>12978.432</v>
      </c>
      <c r="C83" s="1">
        <f t="shared" si="19"/>
        <v>237.90800000000309</v>
      </c>
      <c r="D83" s="1">
        <f>'Parameter values '!$G$19+2*('Parameter values '!$G$20)*$A83+3*('Parameter values '!$G$21)*($A83)^2</f>
        <v>237.56800000000004</v>
      </c>
      <c r="E83" s="1">
        <f t="shared" si="20"/>
        <v>98827.456</v>
      </c>
      <c r="F83" s="1">
        <f t="shared" si="21"/>
        <v>1372.6035555555557</v>
      </c>
      <c r="G83" s="7">
        <f t="shared" si="22"/>
        <v>0.019230931129098378</v>
      </c>
      <c r="H83" s="5">
        <f t="shared" si="23"/>
        <v>0.013888889388775208</v>
      </c>
      <c r="I83" s="5">
        <f t="shared" si="24"/>
        <v>0.019483768055724954</v>
      </c>
      <c r="J83" s="5">
        <f t="shared" si="25"/>
        <v>0.026209838226402556</v>
      </c>
      <c r="K83" s="5">
        <f t="shared" si="26"/>
        <v>0.03391076282758417</v>
      </c>
      <c r="L83" s="5">
        <f t="shared" si="27"/>
        <v>0.04237893125517321</v>
      </c>
      <c r="M83" s="5">
        <f t="shared" si="28"/>
        <v>0.051404564040362956</v>
      </c>
      <c r="N83" s="5">
        <f t="shared" si="29"/>
        <v>0.060808749283836686</v>
      </c>
      <c r="O83" s="5">
        <f t="shared" si="30"/>
        <v>0.0704561151570109</v>
      </c>
      <c r="P83" s="5">
        <f t="shared" si="31"/>
        <v>0.08025288579925065</v>
      </c>
      <c r="Q83" s="5">
        <f t="shared" si="32"/>
        <v>0.09013825501816253</v>
      </c>
      <c r="R83" s="5">
        <f t="shared" si="33"/>
        <v>0.10007471436151967</v>
      </c>
    </row>
    <row r="84" spans="1:18" ht="12.75">
      <c r="A84">
        <f t="shared" si="18"/>
        <v>73</v>
      </c>
      <c r="B84" s="1">
        <f>'Parameter values '!$G$19*(A84)+'Parameter values '!$G$20*(A84)^2+('Parameter values '!$G$21)*(A84)^3</f>
        <v>13215.628</v>
      </c>
      <c r="C84" s="1">
        <f t="shared" si="19"/>
        <v>237.1959999999999</v>
      </c>
      <c r="D84" s="1">
        <f>'Parameter values '!$G$19+2*('Parameter values '!$G$20)*$A84+3*('Parameter values '!$G$21)*($A84)^2</f>
        <v>236.80800000000002</v>
      </c>
      <c r="E84" s="1">
        <f t="shared" si="20"/>
        <v>100725.024</v>
      </c>
      <c r="F84" s="1">
        <f t="shared" si="21"/>
        <v>1379.7948493150686</v>
      </c>
      <c r="G84" s="7">
        <f t="shared" si="22"/>
        <v>0.018808275488720657</v>
      </c>
      <c r="H84" s="5">
        <f t="shared" si="23"/>
        <v>0.013698630628578084</v>
      </c>
      <c r="I84" s="5">
        <f t="shared" si="24"/>
        <v>0.019301628109202388</v>
      </c>
      <c r="J84" s="5">
        <f t="shared" si="25"/>
        <v>0.02604968083502552</v>
      </c>
      <c r="K84" s="5">
        <f t="shared" si="26"/>
        <v>0.03378061679836042</v>
      </c>
      <c r="L84" s="5">
        <f t="shared" si="27"/>
        <v>0.04228033433074913</v>
      </c>
      <c r="M84" s="5">
        <f t="shared" si="28"/>
        <v>0.05133423470497588</v>
      </c>
      <c r="N84" s="5">
        <f t="shared" si="29"/>
        <v>0.06076105399143721</v>
      </c>
      <c r="O84" s="5">
        <f t="shared" si="30"/>
        <v>0.07042509169336325</v>
      </c>
      <c r="P84" s="5">
        <f t="shared" si="31"/>
        <v>0.08023338629406547</v>
      </c>
      <c r="Q84" s="5">
        <f t="shared" si="32"/>
        <v>0.09012633886859134</v>
      </c>
      <c r="R84" s="5">
        <f t="shared" si="33"/>
        <v>0.1000675995436323</v>
      </c>
    </row>
    <row r="85" spans="1:18" ht="12.75">
      <c r="A85">
        <f t="shared" si="18"/>
        <v>74</v>
      </c>
      <c r="B85" s="1">
        <f>'Parameter values '!$G$19*(A85)+'Parameter values '!$G$20*(A85)^2+('Parameter values '!$G$21)*(A85)^3</f>
        <v>13452.016000000003</v>
      </c>
      <c r="C85" s="1">
        <f t="shared" si="19"/>
        <v>236.38800000000265</v>
      </c>
      <c r="D85" s="1">
        <f>'Parameter values '!$G$19+2*('Parameter values '!$G$20)*$A85+3*('Parameter values '!$G$21)*($A85)^2</f>
        <v>235.952</v>
      </c>
      <c r="E85" s="1">
        <f t="shared" si="20"/>
        <v>102616.12800000003</v>
      </c>
      <c r="F85" s="1">
        <f t="shared" si="21"/>
        <v>1386.704432432433</v>
      </c>
      <c r="G85" s="7">
        <f t="shared" si="22"/>
        <v>0.01839492521097658</v>
      </c>
      <c r="H85" s="5">
        <f t="shared" si="23"/>
        <v>0.013513514017347855</v>
      </c>
      <c r="I85" s="5">
        <f t="shared" si="24"/>
        <v>0.019124624458049192</v>
      </c>
      <c r="J85" s="5">
        <f t="shared" si="25"/>
        <v>0.025894583020434417</v>
      </c>
      <c r="K85" s="5">
        <f t="shared" si="26"/>
        <v>0.033655268745739195</v>
      </c>
      <c r="L85" s="5">
        <f t="shared" si="27"/>
        <v>0.04218603463457477</v>
      </c>
      <c r="M85" s="5">
        <f t="shared" si="28"/>
        <v>0.05126751373284242</v>
      </c>
      <c r="N85" s="5">
        <f t="shared" si="29"/>
        <v>0.060716204616812576</v>
      </c>
      <c r="O85" s="5">
        <f t="shared" si="30"/>
        <v>0.07039619021005179</v>
      </c>
      <c r="P85" s="5">
        <f t="shared" si="31"/>
        <v>0.08021539439121371</v>
      </c>
      <c r="Q85" s="5">
        <f t="shared" si="32"/>
        <v>0.0901154510830706</v>
      </c>
      <c r="R85" s="5">
        <f t="shared" si="33"/>
        <v>0.10006116266195897</v>
      </c>
    </row>
    <row r="86" spans="1:18" ht="12.75">
      <c r="A86">
        <f t="shared" si="18"/>
        <v>75</v>
      </c>
      <c r="B86" s="1">
        <f>'Parameter values '!$G$19*(A86)+'Parameter values '!$G$20*(A86)^2+('Parameter values '!$G$21)*(A86)^3</f>
        <v>13687.5</v>
      </c>
      <c r="C86" s="1">
        <f t="shared" si="19"/>
        <v>235.48399999999674</v>
      </c>
      <c r="D86" s="1">
        <f>'Parameter values '!$G$19+2*('Parameter values '!$G$20)*$A86+3*('Parameter values '!$G$21)*($A86)^2</f>
        <v>235</v>
      </c>
      <c r="E86" s="1">
        <f t="shared" si="20"/>
        <v>104500</v>
      </c>
      <c r="F86" s="1">
        <f t="shared" si="21"/>
        <v>1393.3333333333333</v>
      </c>
      <c r="G86" s="7">
        <f t="shared" si="22"/>
        <v>0.01799043062200957</v>
      </c>
      <c r="H86" s="5">
        <f t="shared" si="23"/>
        <v>0.013333333828849561</v>
      </c>
      <c r="I86" s="5">
        <f t="shared" si="24"/>
        <v>0.018952551344023436</v>
      </c>
      <c r="J86" s="5">
        <f t="shared" si="25"/>
        <v>0.025744338335777363</v>
      </c>
      <c r="K86" s="5">
        <f t="shared" si="26"/>
        <v>0.033534511509122414</v>
      </c>
      <c r="L86" s="5">
        <f t="shared" si="27"/>
        <v>0.04209582785965024</v>
      </c>
      <c r="M86" s="5">
        <f t="shared" si="28"/>
        <v>0.05120420753967646</v>
      </c>
      <c r="N86" s="5">
        <f t="shared" si="29"/>
        <v>0.06067402756214913</v>
      </c>
      <c r="O86" s="5">
        <f t="shared" si="30"/>
        <v>0.07036926400761682</v>
      </c>
      <c r="P86" s="5">
        <f t="shared" si="31"/>
        <v>0.08019879293254757</v>
      </c>
      <c r="Q86" s="5">
        <f t="shared" si="32"/>
        <v>0.09010550269682886</v>
      </c>
      <c r="R86" s="5">
        <f t="shared" si="33"/>
        <v>0.10005533904417517</v>
      </c>
    </row>
    <row r="87" spans="1:18" ht="12.75">
      <c r="A87">
        <f t="shared" si="18"/>
        <v>76</v>
      </c>
      <c r="B87" s="1">
        <f>'Parameter values '!$G$19*(A87)+'Parameter values '!$G$20*(A87)^2+('Parameter values '!$G$21)*(A87)^3</f>
        <v>13921.984000000002</v>
      </c>
      <c r="C87" s="1">
        <f t="shared" si="19"/>
        <v>234.4840000000022</v>
      </c>
      <c r="D87" s="1">
        <f>'Parameter values '!$G$19+2*('Parameter values '!$G$20)*$A87+3*('Parameter values '!$G$21)*($A87)^2</f>
        <v>233.952</v>
      </c>
      <c r="E87" s="1">
        <f t="shared" si="20"/>
        <v>106375.87200000002</v>
      </c>
      <c r="F87" s="1">
        <f t="shared" si="21"/>
        <v>1399.6825263157898</v>
      </c>
      <c r="G87" s="7">
        <f t="shared" si="22"/>
        <v>0.01759436575993473</v>
      </c>
      <c r="H87" s="5">
        <f t="shared" si="23"/>
        <v>0.013157895243521992</v>
      </c>
      <c r="I87" s="5">
        <f t="shared" si="24"/>
        <v>0.01878521383468359</v>
      </c>
      <c r="J87" s="5">
        <f t="shared" si="25"/>
        <v>0.025598751172573847</v>
      </c>
      <c r="K87" s="5">
        <f t="shared" si="26"/>
        <v>0.03341814884445704</v>
      </c>
      <c r="L87" s="5">
        <f t="shared" si="27"/>
        <v>0.04200952078442731</v>
      </c>
      <c r="M87" s="5">
        <f t="shared" si="28"/>
        <v>0.051144133747854474</v>
      </c>
      <c r="N87" s="5">
        <f t="shared" si="29"/>
        <v>0.06063436025094233</v>
      </c>
      <c r="O87" s="5">
        <f t="shared" si="30"/>
        <v>0.07034417673275811</v>
      </c>
      <c r="P87" s="5">
        <f t="shared" si="31"/>
        <v>0.08018347395304956</v>
      </c>
      <c r="Q87" s="5">
        <f t="shared" si="32"/>
        <v>0.09009641247728728</v>
      </c>
      <c r="R87" s="5">
        <f t="shared" si="33"/>
        <v>0.10005007020104795</v>
      </c>
    </row>
    <row r="88" spans="1:18" ht="12.75">
      <c r="A88">
        <f t="shared" si="18"/>
        <v>77</v>
      </c>
      <c r="B88" s="1">
        <f>'Parameter values '!$G$19*(A88)+'Parameter values '!$G$20*(A88)^2+('Parameter values '!$G$21)*(A88)^3</f>
        <v>14155.372000000001</v>
      </c>
      <c r="C88" s="1">
        <f t="shared" si="19"/>
        <v>233.387999999999</v>
      </c>
      <c r="D88" s="1">
        <f>'Parameter values '!$G$19+2*('Parameter values '!$G$20)*$A88+3*('Parameter values '!$G$21)*($A88)^2</f>
        <v>232.8080000000001</v>
      </c>
      <c r="E88" s="1">
        <f t="shared" si="20"/>
        <v>108242.97600000001</v>
      </c>
      <c r="F88" s="1">
        <f t="shared" si="21"/>
        <v>1405.7529350649352</v>
      </c>
      <c r="G88" s="7">
        <f t="shared" si="22"/>
        <v>0.017206326625757228</v>
      </c>
      <c r="H88" s="5">
        <f t="shared" si="23"/>
        <v>0.012987013485387916</v>
      </c>
      <c r="I88" s="5">
        <f t="shared" si="24"/>
        <v>0.018622427120434697</v>
      </c>
      <c r="J88" s="5">
        <f t="shared" si="25"/>
        <v>0.025457636057797852</v>
      </c>
      <c r="K88" s="5">
        <f t="shared" si="26"/>
        <v>0.03330599472038429</v>
      </c>
      <c r="L88" s="5">
        <f t="shared" si="27"/>
        <v>0.04192693056221552</v>
      </c>
      <c r="M88" s="5">
        <f t="shared" si="28"/>
        <v>0.051087120458758004</v>
      </c>
      <c r="N88" s="5">
        <f t="shared" si="29"/>
        <v>0.0605970503792967</v>
      </c>
      <c r="O88" s="5">
        <f t="shared" si="30"/>
        <v>0.07032080162194684</v>
      </c>
      <c r="P88" s="5">
        <f t="shared" si="31"/>
        <v>0.08016933794636986</v>
      </c>
      <c r="Q88" s="5">
        <f t="shared" si="32"/>
        <v>0.09008810624614082</v>
      </c>
      <c r="R88" s="5">
        <f t="shared" si="33"/>
        <v>0.10004530323282397</v>
      </c>
    </row>
    <row r="89" spans="1:18" ht="12.75">
      <c r="A89">
        <f t="shared" si="18"/>
        <v>78</v>
      </c>
      <c r="B89" s="1">
        <f>'Parameter values '!$G$19*(A89)+'Parameter values '!$G$20*(A89)^2+('Parameter values '!$G$21)*(A89)^3</f>
        <v>14387.568000000001</v>
      </c>
      <c r="C89" s="1">
        <f t="shared" si="19"/>
        <v>232.1959999999999</v>
      </c>
      <c r="D89" s="1">
        <f>'Parameter values '!$G$19+2*('Parameter values '!$G$20)*$A89+3*('Parameter values '!$G$21)*($A89)^2</f>
        <v>231.56800000000004</v>
      </c>
      <c r="E89" s="1">
        <f t="shared" si="20"/>
        <v>110100.54400000001</v>
      </c>
      <c r="F89" s="1">
        <f t="shared" si="21"/>
        <v>1411.545435897436</v>
      </c>
      <c r="G89" s="7">
        <f t="shared" si="22"/>
        <v>0.016825929579421518</v>
      </c>
      <c r="H89" s="5">
        <f t="shared" si="23"/>
        <v>0.01282051332908764</v>
      </c>
      <c r="I89" s="5">
        <f t="shared" si="24"/>
        <v>0.018464015865648116</v>
      </c>
      <c r="J89" s="5">
        <f t="shared" si="25"/>
        <v>0.025320817005030655</v>
      </c>
      <c r="K89" s="5">
        <f t="shared" si="26"/>
        <v>0.03319787266842612</v>
      </c>
      <c r="L89" s="5">
        <f t="shared" si="27"/>
        <v>0.04184788406465056</v>
      </c>
      <c r="M89" s="5">
        <f t="shared" si="28"/>
        <v>0.05103300557975872</v>
      </c>
      <c r="N89" s="5">
        <f t="shared" si="29"/>
        <v>0.060561955223547084</v>
      </c>
      <c r="O89" s="5">
        <f t="shared" si="30"/>
        <v>0.07029902080379487</v>
      </c>
      <c r="P89" s="5">
        <f t="shared" si="31"/>
        <v>0.0801562931909692</v>
      </c>
      <c r="Q89" s="5">
        <f t="shared" si="32"/>
        <v>0.09008051626184382</v>
      </c>
      <c r="R89" s="5">
        <f t="shared" si="33"/>
        <v>0.10004099029305484</v>
      </c>
    </row>
    <row r="90" spans="1:18" ht="12.75">
      <c r="A90">
        <f t="shared" si="18"/>
        <v>79</v>
      </c>
      <c r="B90" s="1">
        <f>'Parameter values '!$G$19*(A90)+'Parameter values '!$G$20*(A90)^2+('Parameter values '!$G$21)*(A90)^3</f>
        <v>14618.476000000002</v>
      </c>
      <c r="C90" s="1">
        <f t="shared" si="19"/>
        <v>230.90800000000127</v>
      </c>
      <c r="D90" s="1">
        <f>'Parameter values '!$G$19+2*('Parameter values '!$G$20)*$A90+3*('Parameter values '!$G$21)*($A90)^2</f>
        <v>230.23199999999997</v>
      </c>
      <c r="E90" s="1">
        <f t="shared" si="20"/>
        <v>111947.80800000002</v>
      </c>
      <c r="F90" s="1">
        <f t="shared" si="21"/>
        <v>1417.0608607594938</v>
      </c>
      <c r="G90" s="7">
        <f t="shared" si="22"/>
        <v>0.01645280986654066</v>
      </c>
      <c r="H90" s="5">
        <f t="shared" si="23"/>
        <v>0.012658228348413897</v>
      </c>
      <c r="I90" s="5">
        <f t="shared" si="24"/>
        <v>0.018309813609063533</v>
      </c>
      <c r="J90" s="5">
        <f t="shared" si="25"/>
        <v>0.025188126914891935</v>
      </c>
      <c r="K90" s="5">
        <f t="shared" si="26"/>
        <v>0.03309361518241912</v>
      </c>
      <c r="L90" s="5">
        <f t="shared" si="27"/>
        <v>0.04177221727444445</v>
      </c>
      <c r="M90" s="5">
        <f t="shared" si="28"/>
        <v>0.05098163620107293</v>
      </c>
      <c r="N90" s="5">
        <f t="shared" si="29"/>
        <v>0.06052894099937492</v>
      </c>
      <c r="O90" s="5">
        <f t="shared" si="30"/>
        <v>0.07027872465517768</v>
      </c>
      <c r="P90" s="5">
        <f t="shared" si="31"/>
        <v>0.08014425513158578</v>
      </c>
      <c r="Q90" s="5">
        <f t="shared" si="32"/>
        <v>0.09007358065695964</v>
      </c>
      <c r="R90" s="5">
        <f t="shared" si="33"/>
        <v>0.10003708810422098</v>
      </c>
    </row>
    <row r="91" spans="1:18" ht="12.75">
      <c r="A91">
        <f t="shared" si="18"/>
        <v>80</v>
      </c>
      <c r="B91" s="1">
        <f>'Parameter values '!$G$19*(A91)+'Parameter values '!$G$20*(A91)^2+('Parameter values '!$G$21)*(A91)^3</f>
        <v>14848</v>
      </c>
      <c r="C91" s="1">
        <f t="shared" si="19"/>
        <v>229.5239999999976</v>
      </c>
      <c r="D91" s="1">
        <f>'Parameter values '!$G$19+2*('Parameter values '!$G$20)*$A91+3*('Parameter values '!$G$21)*($A91)^2</f>
        <v>228.8</v>
      </c>
      <c r="E91" s="1">
        <f t="shared" si="20"/>
        <v>113784</v>
      </c>
      <c r="F91" s="1">
        <f t="shared" si="21"/>
        <v>1422.3</v>
      </c>
      <c r="G91" s="7">
        <f t="shared" si="22"/>
        <v>0.01608662026295437</v>
      </c>
      <c r="H91" s="5">
        <f t="shared" si="23"/>
        <v>0.012500000492302042</v>
      </c>
      <c r="I91" s="5">
        <f t="shared" si="24"/>
        <v>0.018159662209160942</v>
      </c>
      <c r="J91" s="5">
        <f t="shared" si="25"/>
        <v>0.025059407020437064</v>
      </c>
      <c r="K91" s="5">
        <f t="shared" si="26"/>
        <v>0.03299306316288526</v>
      </c>
      <c r="L91" s="5">
        <f t="shared" si="27"/>
        <v>0.041699774723115555</v>
      </c>
      <c r="M91" s="5">
        <f t="shared" si="28"/>
        <v>0.05093286801818871</v>
      </c>
      <c r="N91" s="5">
        <f t="shared" si="29"/>
        <v>0.060497882268067585</v>
      </c>
      <c r="O91" s="5">
        <f t="shared" si="30"/>
        <v>0.0702598112065878</v>
      </c>
      <c r="P91" s="5">
        <f t="shared" si="31"/>
        <v>0.08013314581124499</v>
      </c>
      <c r="Q91" s="5">
        <f t="shared" si="32"/>
        <v>0.09006724292536769</v>
      </c>
      <c r="R91" s="5">
        <f t="shared" si="33"/>
        <v>0.10003355752008412</v>
      </c>
    </row>
    <row r="92" spans="1:18" ht="12.75">
      <c r="A92">
        <f t="shared" si="18"/>
        <v>81</v>
      </c>
      <c r="B92" s="1">
        <f>'Parameter values '!$G$19*(A92)+'Parameter values '!$G$20*(A92)^2+('Parameter values '!$G$21)*(A92)^3</f>
        <v>15076.044000000002</v>
      </c>
      <c r="C92" s="1">
        <f t="shared" si="19"/>
        <v>228.0440000000017</v>
      </c>
      <c r="D92" s="1">
        <f>'Parameter values '!$G$19+2*('Parameter values '!$G$20)*$A92+3*('Parameter values '!$G$21)*($A92)^2</f>
        <v>227.27200000000005</v>
      </c>
      <c r="E92" s="1">
        <f t="shared" si="20"/>
        <v>115608.35200000001</v>
      </c>
      <c r="F92" s="1">
        <f t="shared" si="21"/>
        <v>1427.2636049382718</v>
      </c>
      <c r="G92" s="7">
        <f t="shared" si="22"/>
        <v>0.015727029825665192</v>
      </c>
      <c r="H92" s="5">
        <f t="shared" si="23"/>
        <v>0.012345679513799316</v>
      </c>
      <c r="I92" s="5">
        <f t="shared" si="24"/>
        <v>0.01801341133061645</v>
      </c>
      <c r="J92" s="5">
        <f t="shared" si="25"/>
        <v>0.024934506373634334</v>
      </c>
      <c r="K92" s="5">
        <f t="shared" si="26"/>
        <v>0.03289606540245468</v>
      </c>
      <c r="L92" s="5">
        <f t="shared" si="27"/>
        <v>0.04163040896982204</v>
      </c>
      <c r="M92" s="5">
        <f t="shared" si="28"/>
        <v>0.05088656479599265</v>
      </c>
      <c r="N92" s="5">
        <f t="shared" si="29"/>
        <v>0.06046866138599072</v>
      </c>
      <c r="O92" s="5">
        <f t="shared" si="30"/>
        <v>0.0702421855926224</v>
      </c>
      <c r="P92" s="5">
        <f t="shared" si="31"/>
        <v>0.08012289334947781</v>
      </c>
      <c r="Q92" s="5">
        <f t="shared" si="32"/>
        <v>0.09006145145479956</v>
      </c>
      <c r="R92" s="5">
        <f t="shared" si="33"/>
        <v>0.10003036313020627</v>
      </c>
    </row>
    <row r="93" spans="1:18" ht="12.75">
      <c r="A93">
        <f t="shared" si="18"/>
        <v>82</v>
      </c>
      <c r="B93" s="1">
        <f>'Parameter values '!$G$19*(A93)+'Parameter values '!$G$20*(A93)^2+('Parameter values '!$G$21)*(A93)^3</f>
        <v>15302.512</v>
      </c>
      <c r="C93" s="1">
        <f t="shared" si="19"/>
        <v>226.46799999999894</v>
      </c>
      <c r="D93" s="1">
        <f>'Parameter values '!$G$19+2*('Parameter values '!$G$20)*$A93+3*('Parameter values '!$G$21)*($A93)^2</f>
        <v>225.64800000000008</v>
      </c>
      <c r="E93" s="1">
        <f t="shared" si="20"/>
        <v>117420.096</v>
      </c>
      <c r="F93" s="1">
        <f t="shared" si="21"/>
        <v>1431.9523902439025</v>
      </c>
      <c r="G93" s="7">
        <f t="shared" si="22"/>
        <v>0.015373722739930314</v>
      </c>
      <c r="H93" s="5">
        <f t="shared" si="23"/>
        <v>0.012195122444723266</v>
      </c>
      <c r="I93" s="5">
        <f t="shared" si="24"/>
        <v>0.017870917968334597</v>
      </c>
      <c r="J93" s="5">
        <f t="shared" si="25"/>
        <v>0.024813281369414904</v>
      </c>
      <c r="K93" s="5">
        <f t="shared" si="26"/>
        <v>0.03280247810883494</v>
      </c>
      <c r="L93" s="5">
        <f t="shared" si="27"/>
        <v>0.041563980117800985</v>
      </c>
      <c r="M93" s="5">
        <f t="shared" si="28"/>
        <v>0.05084259787110002</v>
      </c>
      <c r="N93" s="5">
        <f t="shared" si="29"/>
        <v>0.06044116799371888</v>
      </c>
      <c r="O93" s="5">
        <f t="shared" si="30"/>
        <v>0.07022575954389104</v>
      </c>
      <c r="P93" s="5">
        <f t="shared" si="31"/>
        <v>0.08011343146281505</v>
      </c>
      <c r="Q93" s="5">
        <f t="shared" si="32"/>
        <v>0.09005615910060484</v>
      </c>
      <c r="R93" s="5">
        <f t="shared" si="33"/>
        <v>0.10002747290252798</v>
      </c>
    </row>
    <row r="94" spans="1:18" ht="12.75">
      <c r="A94">
        <f t="shared" si="18"/>
        <v>83</v>
      </c>
      <c r="B94" s="1">
        <f>'Parameter values '!$G$19*(A94)+'Parameter values '!$G$20*(A94)^2+('Parameter values '!$G$21)*(A94)^3</f>
        <v>15527.308</v>
      </c>
      <c r="C94" s="1">
        <f t="shared" si="19"/>
        <v>224.79600000000028</v>
      </c>
      <c r="D94" s="1">
        <f>'Parameter values '!$G$19+2*('Parameter values '!$G$20)*$A94+3*('Parameter values '!$G$21)*($A94)^2</f>
        <v>223.928</v>
      </c>
      <c r="E94" s="1">
        <f t="shared" si="20"/>
        <v>119218.464</v>
      </c>
      <c r="F94" s="1">
        <f t="shared" si="21"/>
        <v>1436.3670361445784</v>
      </c>
      <c r="G94" s="7">
        <f t="shared" si="22"/>
        <v>0.015026397253365048</v>
      </c>
      <c r="H94" s="5">
        <f t="shared" si="23"/>
        <v>0.01204819327298933</v>
      </c>
      <c r="I94" s="5">
        <f t="shared" si="24"/>
        <v>0.01773204600588817</v>
      </c>
      <c r="J94" s="5">
        <f t="shared" si="25"/>
        <v>0.024695595304126516</v>
      </c>
      <c r="K94" s="5">
        <f t="shared" si="26"/>
        <v>0.03271216446215917</v>
      </c>
      <c r="L94" s="5">
        <f t="shared" si="27"/>
        <v>0.041500355365253136</v>
      </c>
      <c r="M94" s="5">
        <f t="shared" si="28"/>
        <v>0.05080084568922782</v>
      </c>
      <c r="N94" s="5">
        <f t="shared" si="29"/>
        <v>0.0604152985416048</v>
      </c>
      <c r="O94" s="5">
        <f t="shared" si="30"/>
        <v>0.07021045091697009</v>
      </c>
      <c r="P94" s="5">
        <f t="shared" si="31"/>
        <v>0.08010469902398366</v>
      </c>
      <c r="Q94" s="5">
        <f t="shared" si="32"/>
        <v>0.09005132279703329</v>
      </c>
      <c r="R94" s="5">
        <f t="shared" si="33"/>
        <v>0.10002485786030738</v>
      </c>
    </row>
    <row r="95" spans="1:18" ht="12.75">
      <c r="A95">
        <f t="shared" si="18"/>
        <v>84</v>
      </c>
      <c r="B95" s="1">
        <f>'Parameter values '!$G$19*(A95)+'Parameter values '!$G$20*(A95)^2+('Parameter values '!$G$21)*(A95)^3</f>
        <v>15750.336000000001</v>
      </c>
      <c r="C95" s="1">
        <f t="shared" si="19"/>
        <v>223.02800000000025</v>
      </c>
      <c r="D95" s="1">
        <f>'Parameter values '!$G$19+2*('Parameter values '!$G$20)*$A95+3*('Parameter values '!$G$21)*($A95)^2</f>
        <v>222.11200000000008</v>
      </c>
      <c r="E95" s="1">
        <f t="shared" si="20"/>
        <v>121002.68800000001</v>
      </c>
      <c r="F95" s="1">
        <f t="shared" si="21"/>
        <v>1440.5081904761905</v>
      </c>
      <c r="G95" s="7">
        <f t="shared" si="22"/>
        <v>0.014684764688863776</v>
      </c>
      <c r="H95" s="5">
        <f t="shared" si="23"/>
        <v>0.011904762398796119</v>
      </c>
      <c r="I95" s="5">
        <f t="shared" si="24"/>
        <v>0.017596665805498228</v>
      </c>
      <c r="J95" s="5">
        <f t="shared" si="25"/>
        <v>0.024581317965523618</v>
      </c>
      <c r="K95" s="5">
        <f t="shared" si="26"/>
        <v>0.03262499420384733</v>
      </c>
      <c r="L95" s="5">
        <f t="shared" si="27"/>
        <v>0.041439408587814565</v>
      </c>
      <c r="M95" s="5">
        <f t="shared" si="28"/>
        <v>0.05076119337475019</v>
      </c>
      <c r="N95" s="5">
        <f t="shared" si="29"/>
        <v>0.06039095584886649</v>
      </c>
      <c r="O95" s="5">
        <f t="shared" si="30"/>
        <v>0.07019618325933699</v>
      </c>
      <c r="P95" s="5">
        <f t="shared" si="31"/>
        <v>0.08009663965655527</v>
      </c>
      <c r="Q95" s="5">
        <f t="shared" si="32"/>
        <v>0.09004690320266677</v>
      </c>
      <c r="R95" s="5">
        <f t="shared" si="33"/>
        <v>0.10002249179008654</v>
      </c>
    </row>
    <row r="96" spans="1:18" ht="12.75">
      <c r="A96">
        <f t="shared" si="18"/>
        <v>85</v>
      </c>
      <c r="B96" s="1">
        <f>'Parameter values '!$G$19*(A96)+'Parameter values '!$G$20*(A96)^2+('Parameter values '!$G$21)*(A96)^3</f>
        <v>15971.5</v>
      </c>
      <c r="C96" s="1">
        <f t="shared" si="19"/>
        <v>221.16399999999885</v>
      </c>
      <c r="D96" s="1">
        <f>'Parameter values '!$G$19+2*('Parameter values '!$G$20)*$A96+3*('Parameter values '!$G$21)*($A96)^2</f>
        <v>220.2</v>
      </c>
      <c r="E96" s="1">
        <f t="shared" si="20"/>
        <v>122772</v>
      </c>
      <c r="F96" s="1">
        <f t="shared" si="21"/>
        <v>1444.3764705882354</v>
      </c>
      <c r="G96" s="7">
        <f t="shared" si="22"/>
        <v>0.014348548528980548</v>
      </c>
      <c r="H96" s="5">
        <f t="shared" si="23"/>
        <v>0.011764706384112063</v>
      </c>
      <c r="I96" s="5">
        <f t="shared" si="24"/>
        <v>0.01746465382695682</v>
      </c>
      <c r="J96" s="5">
        <f t="shared" si="25"/>
        <v>0.024470325251696547</v>
      </c>
      <c r="K96" s="5">
        <f t="shared" si="26"/>
        <v>0.03254084325438475</v>
      </c>
      <c r="L96" s="5">
        <f t="shared" si="27"/>
        <v>0.041381019950025855</v>
      </c>
      <c r="M96" s="5">
        <f t="shared" si="28"/>
        <v>0.05072353232984358</v>
      </c>
      <c r="N96" s="5">
        <f t="shared" si="29"/>
        <v>0.06036804869353921</v>
      </c>
      <c r="O96" s="5">
        <f t="shared" si="30"/>
        <v>0.07018288540649106</v>
      </c>
      <c r="P96" s="5">
        <f t="shared" si="31"/>
        <v>0.08008920136208783</v>
      </c>
      <c r="Q96" s="5">
        <f t="shared" si="32"/>
        <v>0.09004286437694699</v>
      </c>
      <c r="R96" s="5">
        <f t="shared" si="33"/>
        <v>0.1000203509776813</v>
      </c>
    </row>
    <row r="97" spans="1:18" ht="12.75">
      <c r="A97">
        <f t="shared" si="18"/>
        <v>86</v>
      </c>
      <c r="B97" s="1">
        <f>'Parameter values '!$G$19*(A97)+'Parameter values '!$G$20*(A97)^2+('Parameter values '!$G$21)*(A97)^3</f>
        <v>16190.704000000002</v>
      </c>
      <c r="C97" s="1">
        <f t="shared" si="19"/>
        <v>219.20400000000154</v>
      </c>
      <c r="D97" s="1">
        <f>'Parameter values '!$G$19+2*('Parameter values '!$G$20)*$A97+3*('Parameter values '!$G$21)*($A97)^2</f>
        <v>218.19200000000006</v>
      </c>
      <c r="E97" s="1">
        <f t="shared" si="20"/>
        <v>124525.63200000001</v>
      </c>
      <c r="F97" s="1">
        <f t="shared" si="21"/>
        <v>1447.9724651162792</v>
      </c>
      <c r="G97" s="7">
        <f t="shared" si="22"/>
        <v>0.01401748356515067</v>
      </c>
      <c r="H97" s="5">
        <f t="shared" si="23"/>
        <v>0.011627907470726284</v>
      </c>
      <c r="I97" s="5">
        <f t="shared" si="24"/>
        <v>0.0173358922731367</v>
      </c>
      <c r="J97" s="5">
        <f t="shared" si="25"/>
        <v>0.024362498816584012</v>
      </c>
      <c r="K97" s="5">
        <f t="shared" si="26"/>
        <v>0.032459593357663526</v>
      </c>
      <c r="L97" s="5">
        <f t="shared" si="27"/>
        <v>0.04132507554345083</v>
      </c>
      <c r="M97" s="5">
        <f t="shared" si="28"/>
        <v>0.050687759860868466</v>
      </c>
      <c r="N97" s="5">
        <f t="shared" si="29"/>
        <v>0.06034649143087901</v>
      </c>
      <c r="O97" s="5">
        <f t="shared" si="30"/>
        <v>0.07017049110871479</v>
      </c>
      <c r="P97" s="5">
        <f t="shared" si="31"/>
        <v>0.08008233617706413</v>
      </c>
      <c r="Q97" s="5">
        <f t="shared" si="32"/>
        <v>0.09003917348502691</v>
      </c>
      <c r="R97" s="5">
        <f t="shared" si="33"/>
        <v>0.10001841396948523</v>
      </c>
    </row>
    <row r="98" spans="1:18" ht="12.75">
      <c r="A98">
        <f t="shared" si="18"/>
        <v>87</v>
      </c>
      <c r="B98" s="1">
        <f>'Parameter values '!$G$19*(A98)+'Parameter values '!$G$20*(A98)^2+('Parameter values '!$G$21)*(A98)^3</f>
        <v>16407.852</v>
      </c>
      <c r="C98" s="1">
        <f t="shared" si="19"/>
        <v>217.1479999999974</v>
      </c>
      <c r="D98" s="1">
        <f>'Parameter values '!$G$19+2*('Parameter values '!$G$20)*$A98+3*('Parameter values '!$G$21)*($A98)^2</f>
        <v>216.08799999999997</v>
      </c>
      <c r="E98" s="1">
        <f t="shared" si="20"/>
        <v>126262.81599999999</v>
      </c>
      <c r="F98" s="1">
        <f t="shared" si="21"/>
        <v>1451.2967356321838</v>
      </c>
      <c r="G98" s="7">
        <f t="shared" si="22"/>
        <v>0.013691315105786963</v>
      </c>
      <c r="H98" s="5">
        <f t="shared" si="23"/>
        <v>0.011494253374659246</v>
      </c>
      <c r="I98" s="5">
        <f t="shared" si="24"/>
        <v>0.01721026875994879</v>
      </c>
      <c r="J98" s="5">
        <f t="shared" si="25"/>
        <v>0.024257725739929695</v>
      </c>
      <c r="K98" s="5">
        <f t="shared" si="26"/>
        <v>0.032381131749749256</v>
      </c>
      <c r="L98" s="5">
        <f t="shared" si="27"/>
        <v>0.041271467049312824</v>
      </c>
      <c r="M98" s="5">
        <f t="shared" si="28"/>
        <v>0.050653778829849956</v>
      </c>
      <c r="N98" s="5">
        <f t="shared" si="29"/>
        <v>0.060326203638019466</v>
      </c>
      <c r="O98" s="5">
        <f t="shared" si="30"/>
        <v>0.07015893868515126</v>
      </c>
      <c r="P98" s="5">
        <f t="shared" si="31"/>
        <v>0.08007599985716737</v>
      </c>
      <c r="Q98" s="5">
        <f t="shared" si="32"/>
        <v>0.09003580052842837</v>
      </c>
      <c r="R98" s="5">
        <f t="shared" si="33"/>
        <v>0.10001666135664437</v>
      </c>
    </row>
    <row r="99" spans="1:18" ht="12.75">
      <c r="A99">
        <f t="shared" si="18"/>
        <v>88</v>
      </c>
      <c r="B99" s="1">
        <f>'Parameter values '!$G$19*(A99)+'Parameter values '!$G$20*(A99)^2+('Parameter values '!$G$21)*(A99)^3</f>
        <v>16622.848</v>
      </c>
      <c r="C99" s="1">
        <f t="shared" si="19"/>
        <v>214.99600000000282</v>
      </c>
      <c r="D99" s="1">
        <f>'Parameter values '!$G$19+2*('Parameter values '!$G$20)*$A99+3*('Parameter values '!$G$21)*($A99)^2</f>
        <v>213.88800000000003</v>
      </c>
      <c r="E99" s="1">
        <f t="shared" si="20"/>
        <v>127982.78400000001</v>
      </c>
      <c r="F99" s="1">
        <f t="shared" si="21"/>
        <v>1454.3498181818184</v>
      </c>
      <c r="G99" s="7">
        <f t="shared" si="22"/>
        <v>0.013369798237862994</v>
      </c>
      <c r="H99" s="5">
        <f t="shared" si="23"/>
        <v>0.011363636857060662</v>
      </c>
      <c r="I99" s="5">
        <f t="shared" si="24"/>
        <v>0.017087676008802677</v>
      </c>
      <c r="J99" s="5">
        <f t="shared" si="25"/>
        <v>0.024155898219738355</v>
      </c>
      <c r="K99" s="5">
        <f t="shared" si="26"/>
        <v>0.032305350850129734</v>
      </c>
      <c r="L99" s="5">
        <f t="shared" si="27"/>
        <v>0.041220091423710706</v>
      </c>
      <c r="M99" s="5">
        <f t="shared" si="28"/>
        <v>0.05062149732911178</v>
      </c>
      <c r="N99" s="5">
        <f t="shared" si="29"/>
        <v>0.06030710978287701</v>
      </c>
      <c r="O99" s="5">
        <f t="shared" si="30"/>
        <v>0.07014817070307364</v>
      </c>
      <c r="P99" s="5">
        <f t="shared" si="31"/>
        <v>0.08007015158664911</v>
      </c>
      <c r="Q99" s="5">
        <f t="shared" si="32"/>
        <v>0.09003271809921792</v>
      </c>
      <c r="R99" s="5">
        <f t="shared" si="33"/>
        <v>0.10001507557989807</v>
      </c>
    </row>
    <row r="100" spans="1:18" ht="12.75">
      <c r="A100">
        <f t="shared" si="18"/>
        <v>89</v>
      </c>
      <c r="B100" s="1">
        <f>'Parameter values '!$G$19*(A100)+'Parameter values '!$G$20*(A100)^2+('Parameter values '!$G$21)*(A100)^3</f>
        <v>16835.596</v>
      </c>
      <c r="C100" s="1">
        <f t="shared" si="19"/>
        <v>212.7479999999996</v>
      </c>
      <c r="D100" s="1">
        <f>'Parameter values '!$G$19+2*('Parameter values '!$G$20)*$A100+3*('Parameter values '!$G$21)*($A100)^2</f>
        <v>211.59200000000004</v>
      </c>
      <c r="E100" s="1">
        <f t="shared" si="20"/>
        <v>129684.76800000001</v>
      </c>
      <c r="F100" s="1">
        <f t="shared" si="21"/>
        <v>1457.1322247191013</v>
      </c>
      <c r="G100" s="7">
        <f t="shared" si="22"/>
        <v>0.013052697137107114</v>
      </c>
      <c r="H100" s="5">
        <f t="shared" si="23"/>
        <v>0.01123595555616488</v>
      </c>
      <c r="I100" s="5">
        <f t="shared" si="24"/>
        <v>0.016968011559800288</v>
      </c>
      <c r="J100" s="5">
        <f t="shared" si="25"/>
        <v>0.024056913285461487</v>
      </c>
      <c r="K100" s="5">
        <f t="shared" si="26"/>
        <v>0.03223214797367727</v>
      </c>
      <c r="L100" s="5">
        <f t="shared" si="27"/>
        <v>0.04117085060365111</v>
      </c>
      <c r="M100" s="5">
        <f t="shared" si="28"/>
        <v>0.050590828377291994</v>
      </c>
      <c r="N100" s="5">
        <f t="shared" si="29"/>
        <v>0.06028913891547371</v>
      </c>
      <c r="O100" s="5">
        <f t="shared" si="30"/>
        <v>0.07013813368040364</v>
      </c>
      <c r="P100" s="5">
        <f t="shared" si="31"/>
        <v>0.08006475371073818</v>
      </c>
      <c r="Q100" s="5">
        <f t="shared" si="32"/>
        <v>0.09002990115562146</v>
      </c>
      <c r="R100" s="5">
        <f t="shared" si="33"/>
        <v>0.10001364075309588</v>
      </c>
    </row>
    <row r="101" spans="1:18" ht="12.75">
      <c r="A101">
        <f t="shared" si="18"/>
        <v>90</v>
      </c>
      <c r="B101" s="1">
        <f>'Parameter values '!$G$19*(A101)+'Parameter values '!$G$20*(A101)^2+('Parameter values '!$G$21)*(A101)^3</f>
        <v>17046</v>
      </c>
      <c r="C101" s="1">
        <f t="shared" si="19"/>
        <v>210.40399999999863</v>
      </c>
      <c r="D101" s="1">
        <f>'Parameter values '!$G$19+2*('Parameter values '!$G$20)*$A101+3*('Parameter values '!$G$21)*($A101)^2</f>
        <v>209.2</v>
      </c>
      <c r="E101" s="1">
        <f t="shared" si="20"/>
        <v>131368</v>
      </c>
      <c r="F101" s="1">
        <f t="shared" si="21"/>
        <v>1459.6444444444444</v>
      </c>
      <c r="G101" s="7">
        <f t="shared" si="22"/>
        <v>0.012739784422385969</v>
      </c>
      <c r="H101" s="5">
        <f t="shared" si="23"/>
        <v>0.011111111617245217</v>
      </c>
      <c r="I101" s="5">
        <f t="shared" si="24"/>
        <v>0.016851177504050078</v>
      </c>
      <c r="J101" s="5">
        <f t="shared" si="25"/>
        <v>0.02396067253030012</v>
      </c>
      <c r="K101" s="5">
        <f t="shared" si="26"/>
        <v>0.03216142506171349</v>
      </c>
      <c r="L101" s="5">
        <f t="shared" si="27"/>
        <v>0.041123651232290365</v>
      </c>
      <c r="M101" s="5">
        <f t="shared" si="28"/>
        <v>0.05056168963512428</v>
      </c>
      <c r="N101" s="5">
        <f t="shared" si="29"/>
        <v>0.0602722243800036</v>
      </c>
      <c r="O101" s="5">
        <f t="shared" si="30"/>
        <v>0.07012877780969916</v>
      </c>
      <c r="P101" s="5">
        <f t="shared" si="31"/>
        <v>0.08005977148921574</v>
      </c>
      <c r="Q101" s="5">
        <f t="shared" si="32"/>
        <v>0.09002732681718563</v>
      </c>
      <c r="R101" s="5">
        <f t="shared" si="33"/>
        <v>0.10001234250359461</v>
      </c>
    </row>
    <row r="102" spans="1:18" ht="12.75">
      <c r="A102">
        <f t="shared" si="18"/>
        <v>91</v>
      </c>
      <c r="B102" s="1">
        <f>'Parameter values '!$G$19*(A102)+'Parameter values '!$G$20*(A102)^2+('Parameter values '!$G$21)*(A102)^3</f>
        <v>17253.964</v>
      </c>
      <c r="C102" s="1">
        <f t="shared" si="19"/>
        <v>207.96399999999994</v>
      </c>
      <c r="D102" s="1">
        <f>'Parameter values '!$G$19+2*('Parameter values '!$G$20)*$A102+3*('Parameter values '!$G$21)*($A102)^2</f>
        <v>206.71200000000005</v>
      </c>
      <c r="E102" s="1">
        <f t="shared" si="20"/>
        <v>133031.712</v>
      </c>
      <c r="F102" s="1">
        <f t="shared" si="21"/>
        <v>1461.886945054945</v>
      </c>
      <c r="G102" s="7">
        <f t="shared" si="22"/>
        <v>0.012430840550259177</v>
      </c>
      <c r="H102" s="5">
        <f t="shared" si="23"/>
        <v>0.010989011487497669</v>
      </c>
      <c r="I102" s="5">
        <f t="shared" si="24"/>
        <v>0.016737080233631043</v>
      </c>
      <c r="J102" s="5">
        <f t="shared" si="25"/>
        <v>0.02386708186115386</v>
      </c>
      <c r="K102" s="5">
        <f t="shared" si="26"/>
        <v>0.03209308843070712</v>
      </c>
      <c r="L102" s="5">
        <f t="shared" si="27"/>
        <v>0.04107840440192086</v>
      </c>
      <c r="M102" s="5">
        <f t="shared" si="28"/>
        <v>0.05053400313950945</v>
      </c>
      <c r="N102" s="5">
        <f t="shared" si="29"/>
        <v>0.06025630354610988</v>
      </c>
      <c r="O102" s="5">
        <f t="shared" si="30"/>
        <v>0.07012005670197947</v>
      </c>
      <c r="P102" s="5">
        <f t="shared" si="31"/>
        <v>0.08005517286944056</v>
      </c>
      <c r="Q102" s="5">
        <f t="shared" si="32"/>
        <v>0.09002497417776531</v>
      </c>
      <c r="R102" s="5">
        <f t="shared" si="33"/>
        <v>0.10001116782791354</v>
      </c>
    </row>
    <row r="103" spans="1:18" ht="12.75">
      <c r="A103">
        <f t="shared" si="18"/>
        <v>92</v>
      </c>
      <c r="B103" s="1">
        <f>'Parameter values '!$G$19*(A103)+'Parameter values '!$G$20*(A103)^2+('Parameter values '!$G$21)*(A103)^3</f>
        <v>17459.392</v>
      </c>
      <c r="C103" s="1">
        <f t="shared" si="19"/>
        <v>205.42799999999988</v>
      </c>
      <c r="D103" s="1">
        <f>'Parameter values '!$G$19+2*('Parameter values '!$G$20)*$A103+3*('Parameter values '!$G$21)*($A103)^2</f>
        <v>204.128</v>
      </c>
      <c r="E103" s="1">
        <f t="shared" si="20"/>
        <v>134675.136</v>
      </c>
      <c r="F103" s="1">
        <f t="shared" si="21"/>
        <v>1463.8601739130434</v>
      </c>
      <c r="G103" s="7">
        <f t="shared" si="22"/>
        <v>0.012125653246045356</v>
      </c>
      <c r="H103" s="5">
        <f t="shared" si="23"/>
        <v>0.010869565721558653</v>
      </c>
      <c r="I103" s="5">
        <f t="shared" si="24"/>
        <v>0.01662563020786349</v>
      </c>
      <c r="J103" s="5">
        <f t="shared" si="25"/>
        <v>0.023776051264873387</v>
      </c>
      <c r="K103" s="5">
        <f t="shared" si="26"/>
        <v>0.03202704853726345</v>
      </c>
      <c r="L103" s="5">
        <f t="shared" si="27"/>
        <v>0.04103502541336419</v>
      </c>
      <c r="M103" s="5">
        <f t="shared" si="28"/>
        <v>0.05050769505452816</v>
      </c>
      <c r="N103" s="5">
        <f t="shared" si="29"/>
        <v>0.0602413175579684</v>
      </c>
      <c r="O103" s="5">
        <f t="shared" si="30"/>
        <v>0.0701119271488911</v>
      </c>
      <c r="P103" s="5">
        <f t="shared" si="31"/>
        <v>0.08005092827725462</v>
      </c>
      <c r="Q103" s="5">
        <f t="shared" si="32"/>
        <v>0.09002282413477035</v>
      </c>
      <c r="R103" s="5">
        <f t="shared" si="33"/>
        <v>0.10001010496118296</v>
      </c>
    </row>
    <row r="104" spans="1:18" ht="12.75">
      <c r="A104">
        <f t="shared" si="18"/>
        <v>93</v>
      </c>
      <c r="B104" s="1">
        <f>'Parameter values '!$G$19*(A104)+'Parameter values '!$G$20*(A104)^2+('Parameter values '!$G$21)*(A104)^3</f>
        <v>17662.188000000002</v>
      </c>
      <c r="C104" s="1">
        <f t="shared" si="19"/>
        <v>202.7960000000021</v>
      </c>
      <c r="D104" s="1">
        <f>'Parameter values '!$G$19+2*('Parameter values '!$G$20)*$A104+3*('Parameter values '!$G$21)*($A104)^2</f>
        <v>201.44800000000004</v>
      </c>
      <c r="E104" s="1">
        <f t="shared" si="20"/>
        <v>136297.50400000002</v>
      </c>
      <c r="F104" s="1">
        <f t="shared" si="21"/>
        <v>1465.5645591397852</v>
      </c>
      <c r="G104" s="7">
        <f t="shared" si="22"/>
        <v>0.011824016968058345</v>
      </c>
      <c r="H104" s="5">
        <f t="shared" si="23"/>
        <v>0.010752688668696308</v>
      </c>
      <c r="I104" s="5">
        <f t="shared" si="24"/>
        <v>0.0165167417346593</v>
      </c>
      <c r="J104" s="5">
        <f t="shared" si="25"/>
        <v>0.02368749458958903</v>
      </c>
      <c r="K104" s="5">
        <f t="shared" si="26"/>
        <v>0.031963219758179284</v>
      </c>
      <c r="L104" s="5">
        <f t="shared" si="27"/>
        <v>0.040993433550548464</v>
      </c>
      <c r="M104" s="5">
        <f t="shared" si="28"/>
        <v>0.05048269543816056</v>
      </c>
      <c r="N104" s="5">
        <f t="shared" si="29"/>
        <v>0.06022721109988846</v>
      </c>
      <c r="O104" s="5">
        <f t="shared" si="30"/>
        <v>0.07010434890183868</v>
      </c>
      <c r="P104" s="5">
        <f t="shared" si="31"/>
        <v>0.08004701042433002</v>
      </c>
      <c r="Q104" s="5">
        <f t="shared" si="32"/>
        <v>0.09002085923324521</v>
      </c>
      <c r="R104" s="5">
        <f t="shared" si="33"/>
        <v>0.10000914325906325</v>
      </c>
    </row>
    <row r="105" spans="1:18" ht="12.75">
      <c r="A105">
        <f t="shared" si="18"/>
        <v>94</v>
      </c>
      <c r="B105" s="1">
        <f>'Parameter values '!$G$19*(A105)+'Parameter values '!$G$20*(A105)^2+('Parameter values '!$G$21)*(A105)^3</f>
        <v>17862.256</v>
      </c>
      <c r="C105" s="1">
        <f t="shared" si="19"/>
        <v>200.0679999999993</v>
      </c>
      <c r="D105" s="1">
        <f>'Parameter values '!$G$19+2*('Parameter values '!$G$20)*$A105+3*('Parameter values '!$G$21)*($A105)^2</f>
        <v>198.67200000000008</v>
      </c>
      <c r="E105" s="1">
        <f t="shared" si="20"/>
        <v>137898.048</v>
      </c>
      <c r="F105" s="1">
        <f t="shared" si="21"/>
        <v>1467.000510638298</v>
      </c>
      <c r="G105" s="7">
        <f t="shared" si="22"/>
        <v>0.011525732401955396</v>
      </c>
      <c r="H105" s="5">
        <f t="shared" si="23"/>
        <v>0.010638298374248371</v>
      </c>
      <c r="I105" s="5">
        <f t="shared" si="24"/>
        <v>0.016410332765828664</v>
      </c>
      <c r="J105" s="5">
        <f t="shared" si="25"/>
        <v>0.023601329339992504</v>
      </c>
      <c r="K105" s="5">
        <f t="shared" si="26"/>
        <v>0.031901520184441916</v>
      </c>
      <c r="L105" s="5">
        <f t="shared" si="27"/>
        <v>0.04095355186915119</v>
      </c>
      <c r="M105" s="5">
        <f t="shared" si="28"/>
        <v>0.05045893802358177</v>
      </c>
      <c r="N105" s="5">
        <f t="shared" si="29"/>
        <v>0.060213932177246896</v>
      </c>
      <c r="O105" s="5">
        <f t="shared" si="30"/>
        <v>0.07009728446681719</v>
      </c>
      <c r="P105" s="5">
        <f t="shared" si="31"/>
        <v>0.08004339413063903</v>
      </c>
      <c r="Q105" s="5">
        <f t="shared" si="32"/>
        <v>0.09001906352348246</v>
      </c>
      <c r="R105" s="5">
        <f t="shared" si="33"/>
        <v>0.10000827309093939</v>
      </c>
    </row>
    <row r="106" spans="1:18" ht="12.75">
      <c r="A106">
        <f t="shared" si="18"/>
        <v>95</v>
      </c>
      <c r="B106" s="1">
        <f>'Parameter values '!$G$19*(A106)+'Parameter values '!$G$20*(A106)^2+('Parameter values '!$G$21)*(A106)^3</f>
        <v>18059.5</v>
      </c>
      <c r="C106" s="1">
        <f t="shared" si="19"/>
        <v>197.24399999999878</v>
      </c>
      <c r="D106" s="1">
        <f>'Parameter values '!$G$19+2*('Parameter values '!$G$20)*$A106+3*('Parameter values '!$G$21)*($A106)^2</f>
        <v>195.8</v>
      </c>
      <c r="E106" s="1">
        <f t="shared" si="20"/>
        <v>139476</v>
      </c>
      <c r="F106" s="1">
        <f t="shared" si="21"/>
        <v>1468.1684210526316</v>
      </c>
      <c r="G106" s="7">
        <f t="shared" si="22"/>
        <v>0.011230605982391237</v>
      </c>
      <c r="H106" s="5">
        <f t="shared" si="23"/>
        <v>0.010526316284004493</v>
      </c>
      <c r="I106" s="5">
        <f t="shared" si="24"/>
        <v>0.016306324705314904</v>
      </c>
      <c r="J106" s="5">
        <f t="shared" si="25"/>
        <v>0.023517476485543535</v>
      </c>
      <c r="K106" s="5">
        <f t="shared" si="26"/>
        <v>0.031841871428144965</v>
      </c>
      <c r="L106" s="5">
        <f t="shared" si="27"/>
        <v>0.04091530699828358</v>
      </c>
      <c r="M106" s="5">
        <f t="shared" si="28"/>
        <v>0.05043636001399596</v>
      </c>
      <c r="N106" s="5">
        <f t="shared" si="29"/>
        <v>0.06020143191166674</v>
      </c>
      <c r="O106" s="5">
        <f t="shared" si="30"/>
        <v>0.07009069891378199</v>
      </c>
      <c r="P106" s="5">
        <f t="shared" si="31"/>
        <v>0.08004005616083835</v>
      </c>
      <c r="Q106" s="5">
        <f t="shared" si="32"/>
        <v>0.09001742243098636</v>
      </c>
      <c r="R106" s="5">
        <f t="shared" si="33"/>
        <v>0.10000748574331035</v>
      </c>
    </row>
    <row r="107" spans="1:18" ht="12.75">
      <c r="A107">
        <f t="shared" si="18"/>
        <v>96</v>
      </c>
      <c r="B107" s="1">
        <f>'Parameter values '!$G$19*(A107)+'Parameter values '!$G$20*(A107)^2+('Parameter values '!$G$21)*(A107)^3</f>
        <v>18253.824</v>
      </c>
      <c r="C107" s="1">
        <f t="shared" si="19"/>
        <v>194.32400000000052</v>
      </c>
      <c r="D107" s="1">
        <f>'Parameter values '!$G$19+2*('Parameter values '!$G$20)*$A107+3*('Parameter values '!$G$21)*($A107)^2</f>
        <v>192.83200000000005</v>
      </c>
      <c r="E107" s="1">
        <f t="shared" si="20"/>
        <v>141030.592</v>
      </c>
      <c r="F107" s="1">
        <f t="shared" si="21"/>
        <v>1469.0686666666668</v>
      </c>
      <c r="G107" s="7">
        <f t="shared" si="22"/>
        <v>0.010938449439395393</v>
      </c>
      <c r="H107" s="5">
        <f t="shared" si="23"/>
        <v>0.010416667166063888</v>
      </c>
      <c r="I107" s="5">
        <f t="shared" si="24"/>
        <v>0.016204642229414812</v>
      </c>
      <c r="J107" s="5">
        <f t="shared" si="25"/>
        <v>0.02343586028065871</v>
      </c>
      <c r="K107" s="5">
        <f t="shared" si="26"/>
        <v>0.031784198441379904</v>
      </c>
      <c r="L107" s="5">
        <f t="shared" si="27"/>
        <v>0.04087862895427708</v>
      </c>
      <c r="M107" s="5">
        <f t="shared" si="28"/>
        <v>0.050414901890056325</v>
      </c>
      <c r="N107" s="5">
        <f t="shared" si="29"/>
        <v>0.06018966434943799</v>
      </c>
      <c r="O107" s="5">
        <f t="shared" si="30"/>
        <v>0.07008455969948586</v>
      </c>
      <c r="P107" s="5">
        <f t="shared" si="31"/>
        <v>0.08003697507345835</v>
      </c>
      <c r="Q107" s="5">
        <f t="shared" si="32"/>
        <v>0.09001592263770788</v>
      </c>
      <c r="R107" s="5">
        <f t="shared" si="33"/>
        <v>0.10000677333239834</v>
      </c>
    </row>
    <row r="108" spans="1:18" ht="12.75">
      <c r="A108">
        <f aca="true" t="shared" si="34" ref="A108:A139">A107+1</f>
        <v>97</v>
      </c>
      <c r="B108" s="1">
        <f>'Parameter values '!$G$19*(A108)+'Parameter values '!$G$20*(A108)^2+('Parameter values '!$G$21)*(A108)^3</f>
        <v>18445.132</v>
      </c>
      <c r="C108" s="1">
        <f aca="true" t="shared" si="35" ref="C108:C139">B108-B107</f>
        <v>191.3080000000009</v>
      </c>
      <c r="D108" s="1">
        <f>'Parameter values '!$G$19+2*('Parameter values '!$G$20)*$A108+3*('Parameter values '!$G$21)*($A108)^2</f>
        <v>189.76799999999997</v>
      </c>
      <c r="E108" s="1">
        <f t="shared" si="20"/>
        <v>142561.056</v>
      </c>
      <c r="F108" s="1">
        <f t="shared" si="21"/>
        <v>1469.7016082474229</v>
      </c>
      <c r="G108" s="7">
        <f t="shared" si="22"/>
        <v>0.010649079367088862</v>
      </c>
      <c r="H108" s="5">
        <f t="shared" si="23"/>
        <v>0.010309278854474337</v>
      </c>
      <c r="I108" s="5">
        <f t="shared" si="24"/>
        <v>0.016105213118119424</v>
      </c>
      <c r="J108" s="5">
        <f t="shared" si="25"/>
        <v>0.023356408096017658</v>
      </c>
      <c r="K108" s="5">
        <f t="shared" si="26"/>
        <v>0.031728429346239415</v>
      </c>
      <c r="L108" s="5">
        <f t="shared" si="27"/>
        <v>0.040843450965710744</v>
      </c>
      <c r="M108" s="5">
        <f t="shared" si="28"/>
        <v>0.050394507228995765</v>
      </c>
      <c r="N108" s="5">
        <f t="shared" si="29"/>
        <v>0.06017858628225686</v>
      </c>
      <c r="O108" s="5">
        <f t="shared" si="30"/>
        <v>0.07007883650279616</v>
      </c>
      <c r="P108" s="5">
        <f t="shared" si="31"/>
        <v>0.08003413108187933</v>
      </c>
      <c r="Q108" s="5">
        <f t="shared" si="32"/>
        <v>0.09001455197356809</v>
      </c>
      <c r="R108" s="5">
        <f t="shared" si="33"/>
        <v>0.10000612872509501</v>
      </c>
    </row>
    <row r="109" spans="1:18" ht="12.75">
      <c r="A109">
        <f t="shared" si="34"/>
        <v>98</v>
      </c>
      <c r="B109" s="1">
        <f>'Parameter values '!$G$19*(A109)+'Parameter values '!$G$20*(A109)^2+('Parameter values '!$G$21)*(A109)^3</f>
        <v>18633.328</v>
      </c>
      <c r="C109" s="1">
        <f t="shared" si="35"/>
        <v>188.1959999999999</v>
      </c>
      <c r="D109" s="1">
        <f>'Parameter values '!$G$19+2*('Parameter values '!$G$20)*$A109+3*('Parameter values '!$G$21)*($A109)^2</f>
        <v>186.608</v>
      </c>
      <c r="E109" s="1">
        <f t="shared" si="20"/>
        <v>144066.624</v>
      </c>
      <c r="F109" s="1">
        <f t="shared" si="21"/>
        <v>1470.067591836735</v>
      </c>
      <c r="G109" s="7">
        <f t="shared" si="22"/>
        <v>0.010362316812532512</v>
      </c>
      <c r="H109" s="5">
        <f t="shared" si="23"/>
        <v>0.010204082129324341</v>
      </c>
      <c r="I109" s="5">
        <f t="shared" si="24"/>
        <v>0.01600796809678104</v>
      </c>
      <c r="J109" s="5">
        <f t="shared" si="25"/>
        <v>0.023279050260192335</v>
      </c>
      <c r="K109" s="5">
        <f t="shared" si="26"/>
        <v>0.03167449527513969</v>
      </c>
      <c r="L109" s="5">
        <f t="shared" si="27"/>
        <v>0.04080970930888785</v>
      </c>
      <c r="M109" s="5">
        <f t="shared" si="28"/>
        <v>0.050375122534662364</v>
      </c>
      <c r="N109" s="5">
        <f t="shared" si="29"/>
        <v>0.0601681570794317</v>
      </c>
      <c r="O109" s="5">
        <f t="shared" si="30"/>
        <v>0.070073501071582</v>
      </c>
      <c r="P109" s="5">
        <f t="shared" si="31"/>
        <v>0.08003150592616014</v>
      </c>
      <c r="Q109" s="5">
        <f t="shared" si="32"/>
        <v>0.09001329931737322</v>
      </c>
      <c r="R109" s="5">
        <f t="shared" si="33"/>
        <v>0.10000554546744826</v>
      </c>
    </row>
    <row r="110" spans="1:18" ht="12.75">
      <c r="A110">
        <f t="shared" si="34"/>
        <v>99</v>
      </c>
      <c r="B110" s="1">
        <f>'Parameter values '!$G$19*(A110)+'Parameter values '!$G$20*(A110)^2+('Parameter values '!$G$21)*(A110)^3</f>
        <v>18818.316000000006</v>
      </c>
      <c r="C110" s="1">
        <f t="shared" si="35"/>
        <v>184.98800000000483</v>
      </c>
      <c r="D110" s="1">
        <f>'Parameter values '!$G$19+2*('Parameter values '!$G$20)*$A110+3*('Parameter values '!$G$21)*($A110)^2</f>
        <v>183.35200000000003</v>
      </c>
      <c r="E110" s="1">
        <f t="shared" si="20"/>
        <v>145546.52800000005</v>
      </c>
      <c r="F110" s="1">
        <f t="shared" si="21"/>
        <v>1470.16694949495</v>
      </c>
      <c r="G110" s="7">
        <f t="shared" si="22"/>
        <v>0.010077986882655146</v>
      </c>
      <c r="H110" s="5">
        <f t="shared" si="23"/>
        <v>0.010101010601911561</v>
      </c>
      <c r="I110" s="5">
        <f t="shared" si="24"/>
        <v>0.015912840687376237</v>
      </c>
      <c r="J110" s="5">
        <f t="shared" si="25"/>
        <v>0.023203719910869305</v>
      </c>
      <c r="K110" s="5">
        <f t="shared" si="26"/>
        <v>0.03162233022073267</v>
      </c>
      <c r="L110" s="5">
        <f t="shared" si="27"/>
        <v>0.040777343153034565</v>
      </c>
      <c r="M110" s="5">
        <f t="shared" si="28"/>
        <v>0.05035669707771788</v>
      </c>
      <c r="N110" s="5">
        <f t="shared" si="29"/>
        <v>0.06015833853076867</v>
      </c>
      <c r="O110" s="5">
        <f t="shared" si="30"/>
        <v>0.07006852708033176</v>
      </c>
      <c r="P110" s="5">
        <f t="shared" si="31"/>
        <v>0.08002908275486038</v>
      </c>
      <c r="Q110" s="5">
        <f t="shared" si="32"/>
        <v>0.09001215450630426</v>
      </c>
      <c r="R110" s="5">
        <f t="shared" si="33"/>
        <v>0.10000501771996813</v>
      </c>
    </row>
    <row r="111" spans="1:18" ht="12.75">
      <c r="A111">
        <f t="shared" si="34"/>
        <v>100</v>
      </c>
      <c r="B111" s="1">
        <f>'Parameter values '!$G$19*(A111)+'Parameter values '!$G$20*(A111)^2+('Parameter values '!$G$21)*(A111)^3</f>
        <v>19000</v>
      </c>
      <c r="C111" s="1">
        <f t="shared" si="35"/>
        <v>181.68399999999383</v>
      </c>
      <c r="D111" s="1">
        <f>'Parameter values '!$G$19+2*('Parameter values '!$G$20)*$A111+3*('Parameter values '!$G$21)*($A111)^2</f>
        <v>180</v>
      </c>
      <c r="E111" s="1">
        <f t="shared" si="20"/>
        <v>147000</v>
      </c>
      <c r="F111" s="1">
        <f t="shared" si="21"/>
        <v>1470</v>
      </c>
      <c r="G111" s="7">
        <f t="shared" si="22"/>
        <v>0.009795918367346938</v>
      </c>
      <c r="H111" s="5">
        <f t="shared" si="23"/>
        <v>0.010000000504863946</v>
      </c>
      <c r="I111" s="5">
        <f t="shared" si="24"/>
        <v>0.015819767068693265</v>
      </c>
      <c r="J111" s="5">
        <f t="shared" si="25"/>
        <v>0.023130352854993312</v>
      </c>
      <c r="K111" s="5">
        <f t="shared" si="26"/>
        <v>0.031571870894737675</v>
      </c>
      <c r="L111" s="5">
        <f t="shared" si="27"/>
        <v>0.040746294414550965</v>
      </c>
      <c r="M111" s="5">
        <f t="shared" si="28"/>
        <v>0.050339182745315215</v>
      </c>
      <c r="N111" s="5">
        <f t="shared" si="29"/>
        <v>0.060149094699410675</v>
      </c>
      <c r="O111" s="5">
        <f t="shared" si="30"/>
        <v>0.07006388999772553</v>
      </c>
      <c r="P111" s="5">
        <f t="shared" si="31"/>
        <v>0.0800268460160673</v>
      </c>
      <c r="Q111" s="5">
        <f t="shared" si="32"/>
        <v>0.09001110825323515</v>
      </c>
      <c r="R111" s="5">
        <f t="shared" si="33"/>
        <v>0.10000454019910097</v>
      </c>
    </row>
    <row r="112" spans="1:18" ht="12.75">
      <c r="A112">
        <f t="shared" si="34"/>
        <v>101</v>
      </c>
      <c r="B112" s="1">
        <f>'Parameter values '!$G$19*(A112)+'Parameter values '!$G$20*(A112)^2+('Parameter values '!$G$21)*(A112)^3</f>
        <v>19178.284000000007</v>
      </c>
      <c r="C112" s="1">
        <f t="shared" si="35"/>
        <v>178.28400000000693</v>
      </c>
      <c r="D112" s="1">
        <f>'Parameter values '!$G$19+2*('Parameter values '!$G$20)*$A112+3*('Parameter values '!$G$21)*($A112)^2</f>
        <v>176.55200000000002</v>
      </c>
      <c r="E112" s="1">
        <f t="shared" si="20"/>
        <v>148426.27200000006</v>
      </c>
      <c r="F112" s="1">
        <f t="shared" si="21"/>
        <v>1469.567049504951</v>
      </c>
      <c r="G112" s="7">
        <f t="shared" si="22"/>
        <v>0.009515943376924536</v>
      </c>
      <c r="H112" s="5">
        <f t="shared" si="23"/>
        <v>0.0099009905966985</v>
      </c>
      <c r="I112" s="5">
        <f t="shared" si="24"/>
        <v>0.015728685944825196</v>
      </c>
      <c r="J112" s="5">
        <f t="shared" si="25"/>
        <v>0.02305888743721377</v>
      </c>
      <c r="K112" s="5">
        <f t="shared" si="26"/>
        <v>0.031523056595075205</v>
      </c>
      <c r="L112" s="5">
        <f t="shared" si="27"/>
        <v>0.04071650761969816</v>
      </c>
      <c r="M112" s="5">
        <f t="shared" si="28"/>
        <v>0.050322533899623226</v>
      </c>
      <c r="N112" s="5">
        <f t="shared" si="29"/>
        <v>0.06014039178395682</v>
      </c>
      <c r="O112" s="5">
        <f t="shared" si="30"/>
        <v>0.07005956696344622</v>
      </c>
      <c r="P112" s="5">
        <f t="shared" si="31"/>
        <v>0.08002478135690194</v>
      </c>
      <c r="Q112" s="5">
        <f t="shared" si="32"/>
        <v>0.09001015207119957</v>
      </c>
      <c r="R112" s="5">
        <f t="shared" si="33"/>
        <v>0.10000410812428245</v>
      </c>
    </row>
    <row r="113" spans="1:18" ht="12.75">
      <c r="A113">
        <f t="shared" si="34"/>
        <v>102</v>
      </c>
      <c r="B113" s="1">
        <f>'Parameter values '!$G$19*(A113)+'Parameter values '!$G$20*(A113)^2+('Parameter values '!$G$21)*(A113)^3</f>
        <v>19353.072</v>
      </c>
      <c r="C113" s="1">
        <f t="shared" si="35"/>
        <v>174.7879999999932</v>
      </c>
      <c r="D113" s="1">
        <f>'Parameter values '!$G$19+2*('Parameter values '!$G$20)*$A113+3*('Parameter values '!$G$21)*($A113)^2</f>
        <v>173.00799999999998</v>
      </c>
      <c r="E113" s="1">
        <f t="shared" si="20"/>
        <v>149824.576</v>
      </c>
      <c r="F113" s="1">
        <f t="shared" si="21"/>
        <v>1468.8683921568627</v>
      </c>
      <c r="G113" s="7">
        <f t="shared" si="22"/>
        <v>0.009237896992279823</v>
      </c>
      <c r="H113" s="5">
        <f t="shared" si="23"/>
        <v>0.009803922069994775</v>
      </c>
      <c r="I113" s="5">
        <f t="shared" si="24"/>
        <v>0.015639538421398896</v>
      </c>
      <c r="J113" s="5">
        <f t="shared" si="25"/>
        <v>0.02298926441606408</v>
      </c>
      <c r="K113" s="5">
        <f t="shared" si="26"/>
        <v>0.0314758290807339</v>
      </c>
      <c r="L113" s="5">
        <f t="shared" si="27"/>
        <v>0.040687929775153085</v>
      </c>
      <c r="M113" s="5">
        <f t="shared" si="28"/>
        <v>0.050306707244616014</v>
      </c>
      <c r="N113" s="5">
        <f t="shared" si="29"/>
        <v>0.0601321979892403</v>
      </c>
      <c r="O113" s="5">
        <f t="shared" si="30"/>
        <v>0.07005553667356706</v>
      </c>
      <c r="P113" s="5">
        <f t="shared" si="31"/>
        <v>0.08002287553083783</v>
      </c>
      <c r="Q113" s="5">
        <f t="shared" si="32"/>
        <v>0.09000927820438571</v>
      </c>
      <c r="R113" s="5">
        <f t="shared" si="33"/>
        <v>0.10000371717003681</v>
      </c>
    </row>
    <row r="114" spans="1:18" ht="12.75">
      <c r="A114">
        <f t="shared" si="34"/>
        <v>103</v>
      </c>
      <c r="B114" s="1">
        <f>'Parameter values '!$G$19*(A114)+'Parameter values '!$G$20*(A114)^2+('Parameter values '!$G$21)*(A114)^3</f>
        <v>19524.268</v>
      </c>
      <c r="C114" s="1">
        <f t="shared" si="35"/>
        <v>171.1959999999999</v>
      </c>
      <c r="D114" s="1">
        <f>'Parameter values '!$G$19+2*('Parameter values '!$G$20)*$A114+3*('Parameter values '!$G$21)*($A114)^2</f>
        <v>169.368</v>
      </c>
      <c r="E114" s="1">
        <f t="shared" si="20"/>
        <v>151194.144</v>
      </c>
      <c r="F114" s="1">
        <f t="shared" si="21"/>
        <v>1467.9043106796116</v>
      </c>
      <c r="G114" s="7">
        <f t="shared" si="22"/>
        <v>0.008961616926115868</v>
      </c>
      <c r="H114" s="5">
        <f t="shared" si="23"/>
        <v>0.009708738368887726</v>
      </c>
      <c r="I114" s="5">
        <f t="shared" si="24"/>
        <v>0.01555226788901406</v>
      </c>
      <c r="J114" s="5">
        <f t="shared" si="25"/>
        <v>0.022921426847348263</v>
      </c>
      <c r="K114" s="5">
        <f t="shared" si="26"/>
        <v>0.03143013245384612</v>
      </c>
      <c r="L114" s="5">
        <f t="shared" si="27"/>
        <v>0.04066051024590668</v>
      </c>
      <c r="M114" s="5">
        <f t="shared" si="28"/>
        <v>0.05029166170058713</v>
      </c>
      <c r="N114" s="5">
        <f t="shared" si="29"/>
        <v>0.06012448340518796</v>
      </c>
      <c r="O114" s="5">
        <f t="shared" si="30"/>
        <v>0.07005177927390321</v>
      </c>
      <c r="P114" s="5">
        <f t="shared" si="31"/>
        <v>0.08002111631221857</v>
      </c>
      <c r="Q114" s="5">
        <f t="shared" si="32"/>
        <v>0.09000847956509281</v>
      </c>
      <c r="R114" s="5">
        <f t="shared" si="33"/>
        <v>0.10000336342264089</v>
      </c>
    </row>
    <row r="115" spans="1:18" ht="12.75">
      <c r="A115">
        <f t="shared" si="34"/>
        <v>104</v>
      </c>
      <c r="B115" s="1">
        <f>'Parameter values '!$G$19*(A115)+'Parameter values '!$G$20*(A115)^2+('Parameter values '!$G$21)*(A115)^3</f>
        <v>19691.775999999998</v>
      </c>
      <c r="C115" s="1">
        <f t="shared" si="35"/>
        <v>167.507999999998</v>
      </c>
      <c r="D115" s="1">
        <f>'Parameter values '!$G$19+2*('Parameter values '!$G$20)*$A115+3*('Parameter values '!$G$21)*($A115)^2</f>
        <v>165.63200000000006</v>
      </c>
      <c r="E115" s="1">
        <f t="shared" si="20"/>
        <v>152534.20799999998</v>
      </c>
      <c r="F115" s="1">
        <f t="shared" si="21"/>
        <v>1466.6750769230769</v>
      </c>
      <c r="G115" s="7">
        <f t="shared" si="22"/>
        <v>0.00868694319375232</v>
      </c>
      <c r="H115" s="5">
        <f t="shared" si="23"/>
        <v>0.009615385113148281</v>
      </c>
      <c r="I115" s="5">
        <f t="shared" si="24"/>
        <v>0.015466819913406999</v>
      </c>
      <c r="J115" s="5">
        <f t="shared" si="25"/>
        <v>0.02285531997424949</v>
      </c>
      <c r="K115" s="5">
        <f t="shared" si="26"/>
        <v>0.031385913048487916</v>
      </c>
      <c r="L115" s="5">
        <f t="shared" si="27"/>
        <v>0.04063420064002134</v>
      </c>
      <c r="M115" s="5">
        <f t="shared" si="28"/>
        <v>0.050277358285889785</v>
      </c>
      <c r="N115" s="5">
        <f t="shared" si="29"/>
        <v>0.0601172198932269</v>
      </c>
      <c r="O115" s="5">
        <f t="shared" si="30"/>
        <v>0.07004827626076049</v>
      </c>
      <c r="P115" s="5">
        <f t="shared" si="31"/>
        <v>0.08001949241741031</v>
      </c>
      <c r="Q115" s="5">
        <f t="shared" si="32"/>
        <v>0.09000774967613234</v>
      </c>
      <c r="R115" s="5">
        <f t="shared" si="33"/>
        <v>0.10000304334091727</v>
      </c>
    </row>
    <row r="116" spans="1:18" ht="12.75">
      <c r="A116">
        <f t="shared" si="34"/>
        <v>105</v>
      </c>
      <c r="B116" s="1">
        <f>'Parameter values '!$G$19*(A116)+'Parameter values '!$G$20*(A116)^2+('Parameter values '!$G$21)*(A116)^3</f>
        <v>19855.5</v>
      </c>
      <c r="C116" s="1">
        <f t="shared" si="35"/>
        <v>163.72400000000198</v>
      </c>
      <c r="D116" s="1">
        <f>'Parameter values '!$G$19+2*('Parameter values '!$G$20)*$A116+3*('Parameter values '!$G$21)*($A116)^2</f>
        <v>161.79999999999995</v>
      </c>
      <c r="E116" s="1">
        <f t="shared" si="20"/>
        <v>153844</v>
      </c>
      <c r="F116" s="1">
        <f t="shared" si="21"/>
        <v>1465.1809523809525</v>
      </c>
      <c r="G116" s="7">
        <f t="shared" si="22"/>
        <v>0.008413717792049087</v>
      </c>
      <c r="H116" s="5">
        <f t="shared" si="23"/>
        <v>0.009523810024772431</v>
      </c>
      <c r="I116" s="5">
        <f t="shared" si="24"/>
        <v>0.015383142131890869</v>
      </c>
      <c r="J116" s="5">
        <f t="shared" si="25"/>
        <v>0.02279089112371241</v>
      </c>
      <c r="K116" s="5">
        <f t="shared" si="26"/>
        <v>0.03134311932575608</v>
      </c>
      <c r="L116" s="5">
        <f t="shared" si="27"/>
        <v>0.04060895469980015</v>
      </c>
      <c r="M116" s="5">
        <f t="shared" si="28"/>
        <v>0.05026376000544059</v>
      </c>
      <c r="N116" s="5">
        <f t="shared" si="29"/>
        <v>0.060110380979742126</v>
      </c>
      <c r="O116" s="5">
        <f t="shared" si="30"/>
        <v>0.07004501038855672</v>
      </c>
      <c r="P116" s="5">
        <f t="shared" si="31"/>
        <v>0.08001799343206922</v>
      </c>
      <c r="Q116" s="5">
        <f t="shared" si="32"/>
        <v>0.0900070826182026</v>
      </c>
      <c r="R116" s="5">
        <f t="shared" si="33"/>
        <v>0.10000275372076267</v>
      </c>
    </row>
    <row r="117" spans="1:18" ht="12.75">
      <c r="A117">
        <f t="shared" si="34"/>
        <v>106</v>
      </c>
      <c r="B117" s="1">
        <f>'Parameter values '!$G$19*(A117)+'Parameter values '!$G$20*(A117)^2+('Parameter values '!$G$21)*(A117)^3</f>
        <v>20015.343999999997</v>
      </c>
      <c r="C117" s="1">
        <f t="shared" si="35"/>
        <v>159.84399999999732</v>
      </c>
      <c r="D117" s="1">
        <f>'Parameter values '!$G$19+2*('Parameter values '!$G$20)*$A117+3*('Parameter values '!$G$21)*($A117)^2</f>
        <v>157.87200000000007</v>
      </c>
      <c r="E117" s="1">
        <f t="shared" si="20"/>
        <v>155122.75199999998</v>
      </c>
      <c r="F117" s="1">
        <f t="shared" si="21"/>
        <v>1463.422188679245</v>
      </c>
      <c r="G117" s="7">
        <f t="shared" si="22"/>
        <v>0.008141784385052689</v>
      </c>
      <c r="H117" s="5">
        <f t="shared" si="23"/>
        <v>0.009433962768104334</v>
      </c>
      <c r="I117" s="5">
        <f t="shared" si="24"/>
        <v>0.01530118415565789</v>
      </c>
      <c r="J117" s="5">
        <f t="shared" si="25"/>
        <v>0.02272808960868475</v>
      </c>
      <c r="K117" s="5">
        <f t="shared" si="26"/>
        <v>0.031301701774708854</v>
      </c>
      <c r="L117" s="5">
        <f t="shared" si="27"/>
        <v>0.04058472819895419</v>
      </c>
      <c r="M117" s="5">
        <f t="shared" si="28"/>
        <v>0.0502508317455583</v>
      </c>
      <c r="N117" s="5">
        <f t="shared" si="29"/>
        <v>0.06010394175612444</v>
      </c>
      <c r="O117" s="5">
        <f t="shared" si="30"/>
        <v>0.0700419655838297</v>
      </c>
      <c r="P117" s="5">
        <f t="shared" si="31"/>
        <v>0.08001660974404654</v>
      </c>
      <c r="Q117" s="5">
        <f t="shared" si="32"/>
        <v>0.0900064729818056</v>
      </c>
      <c r="R117" s="5">
        <f t="shared" si="33"/>
        <v>0.10000249166305546</v>
      </c>
    </row>
    <row r="118" spans="1:18" ht="12.75">
      <c r="A118">
        <f t="shared" si="34"/>
        <v>107</v>
      </c>
      <c r="B118" s="1">
        <f>'Parameter values '!$G$19*(A118)+'Parameter values '!$G$20*(A118)^2+('Parameter values '!$G$21)*(A118)^3</f>
        <v>20171.212</v>
      </c>
      <c r="C118" s="1">
        <f t="shared" si="35"/>
        <v>155.8680000000022</v>
      </c>
      <c r="D118" s="1">
        <f>'Parameter values '!$G$19+2*('Parameter values '!$G$20)*$A118+3*('Parameter values '!$G$21)*($A118)^2</f>
        <v>153.84799999999996</v>
      </c>
      <c r="E118" s="1">
        <f t="shared" si="20"/>
        <v>156369.696</v>
      </c>
      <c r="F118" s="1">
        <f t="shared" si="21"/>
        <v>1461.3990280373832</v>
      </c>
      <c r="G118" s="7">
        <f t="shared" si="22"/>
        <v>0.00787098799501407</v>
      </c>
      <c r="H118" s="5">
        <f t="shared" si="23"/>
        <v>0.009345794889571336</v>
      </c>
      <c r="I118" s="5">
        <f t="shared" si="24"/>
        <v>0.01522089747755998</v>
      </c>
      <c r="J118" s="5">
        <f t="shared" si="25"/>
        <v>0.02266686663583474</v>
      </c>
      <c r="K118" s="5">
        <f t="shared" si="26"/>
        <v>0.03126161281878779</v>
      </c>
      <c r="L118" s="5">
        <f t="shared" si="27"/>
        <v>0.040561478845384545</v>
      </c>
      <c r="M118" s="5">
        <f t="shared" si="28"/>
        <v>0.050238540174739665</v>
      </c>
      <c r="N118" s="5">
        <f t="shared" si="29"/>
        <v>0.060097878784980706</v>
      </c>
      <c r="O118" s="5">
        <f t="shared" si="30"/>
        <v>0.07003912686518136</v>
      </c>
      <c r="P118" s="5">
        <f t="shared" si="31"/>
        <v>0.08001533248149051</v>
      </c>
      <c r="Q118" s="5">
        <f t="shared" si="32"/>
        <v>0.09000591582331345</v>
      </c>
      <c r="R118" s="5">
        <f t="shared" si="33"/>
        <v>0.10000225454461989</v>
      </c>
    </row>
    <row r="119" spans="1:18" ht="12.75">
      <c r="A119">
        <f t="shared" si="34"/>
        <v>108</v>
      </c>
      <c r="B119" s="1">
        <f>'Parameter values '!$G$19*(A119)+'Parameter values '!$G$20*(A119)^2+('Parameter values '!$G$21)*(A119)^3</f>
        <v>20323.008</v>
      </c>
      <c r="C119" s="1">
        <f t="shared" si="35"/>
        <v>151.7960000000021</v>
      </c>
      <c r="D119" s="1">
        <f>'Parameter values '!$G$19+2*('Parameter values '!$G$20)*$A119+3*('Parameter values '!$G$21)*($A119)^2</f>
        <v>149.72800000000007</v>
      </c>
      <c r="E119" s="1">
        <f t="shared" si="20"/>
        <v>157584.064</v>
      </c>
      <c r="F119" s="1">
        <f t="shared" si="21"/>
        <v>1459.1117037037038</v>
      </c>
      <c r="G119" s="7">
        <f t="shared" si="22"/>
        <v>0.007601174697461797</v>
      </c>
      <c r="H119" s="5">
        <f t="shared" si="23"/>
        <v>0.009259259759088347</v>
      </c>
      <c r="I119" s="5">
        <f t="shared" si="24"/>
        <v>0.01514223538501283</v>
      </c>
      <c r="J119" s="5">
        <f t="shared" si="25"/>
        <v>0.02260717521838945</v>
      </c>
      <c r="K119" s="5">
        <f t="shared" si="26"/>
        <v>0.03122280672736653</v>
      </c>
      <c r="L119" s="5">
        <f t="shared" si="27"/>
        <v>0.04053916618922446</v>
      </c>
      <c r="M119" s="5">
        <f t="shared" si="28"/>
        <v>0.050226853650003</v>
      </c>
      <c r="N119" s="5">
        <f t="shared" si="29"/>
        <v>0.06009217001210835</v>
      </c>
      <c r="O119" s="5">
        <f t="shared" si="30"/>
        <v>0.07003648026874083</v>
      </c>
      <c r="P119" s="5">
        <f t="shared" si="31"/>
        <v>0.08001415345574035</v>
      </c>
      <c r="Q119" s="5">
        <f t="shared" si="32"/>
        <v>0.09000540662482516</v>
      </c>
      <c r="R119" s="5">
        <f t="shared" si="33"/>
        <v>0.10000203999195595</v>
      </c>
    </row>
    <row r="120" spans="1:18" ht="12.75">
      <c r="A120">
        <f t="shared" si="34"/>
        <v>109</v>
      </c>
      <c r="B120" s="1">
        <f>'Parameter values '!$G$19*(A120)+'Parameter values '!$G$20*(A120)^2+('Parameter values '!$G$21)*(A120)^3</f>
        <v>20470.636</v>
      </c>
      <c r="C120" s="1">
        <f t="shared" si="35"/>
        <v>147.62799999999697</v>
      </c>
      <c r="D120" s="1">
        <f>'Parameter values '!$G$19+2*('Parameter values '!$G$20)*$A120+3*('Parameter values '!$G$21)*($A120)^2</f>
        <v>145.51200000000006</v>
      </c>
      <c r="E120" s="1">
        <f t="shared" si="20"/>
        <v>158765.088</v>
      </c>
      <c r="F120" s="1">
        <f t="shared" si="21"/>
        <v>1456.5604403669724</v>
      </c>
      <c r="G120" s="7">
        <f t="shared" si="22"/>
        <v>0.007332191319038607</v>
      </c>
      <c r="H120" s="5">
        <f t="shared" si="23"/>
        <v>0.009174312429030445</v>
      </c>
      <c r="I120" s="5">
        <f t="shared" si="24"/>
        <v>0.015065152877694271</v>
      </c>
      <c r="J120" s="5">
        <f t="shared" si="25"/>
        <v>0.022548970093764914</v>
      </c>
      <c r="K120" s="5">
        <f t="shared" si="26"/>
        <v>0.031185239532098546</v>
      </c>
      <c r="L120" s="5">
        <f t="shared" si="27"/>
        <v>0.040517751535812184</v>
      </c>
      <c r="M120" s="5">
        <f t="shared" si="28"/>
        <v>0.0502157421284561</v>
      </c>
      <c r="N120" s="5">
        <f t="shared" si="29"/>
        <v>0.060086794683863846</v>
      </c>
      <c r="O120" s="5">
        <f t="shared" si="30"/>
        <v>0.07003401277875916</v>
      </c>
      <c r="P120" s="5">
        <f t="shared" si="31"/>
        <v>0.08001306510863863</v>
      </c>
      <c r="Q120" s="5">
        <f t="shared" si="32"/>
        <v>0.09000494125748618</v>
      </c>
      <c r="R120" s="5">
        <f t="shared" si="33"/>
        <v>0.10000184585747085</v>
      </c>
    </row>
    <row r="121" spans="1:18" ht="12.75">
      <c r="A121">
        <f t="shared" si="34"/>
        <v>110</v>
      </c>
      <c r="B121" s="1">
        <f>'Parameter values '!$G$19*(A121)+'Parameter values '!$G$20*(A121)^2+('Parameter values '!$G$21)*(A121)^3</f>
        <v>20614</v>
      </c>
      <c r="C121" s="1">
        <f t="shared" si="35"/>
        <v>143.3640000000014</v>
      </c>
      <c r="D121" s="1">
        <f>'Parameter values '!$G$19+2*('Parameter values '!$G$20)*$A121+3*('Parameter values '!$G$21)*($A121)^2</f>
        <v>141.19999999999993</v>
      </c>
      <c r="E121" s="1">
        <f t="shared" si="20"/>
        <v>159912</v>
      </c>
      <c r="F121" s="1">
        <f t="shared" si="21"/>
        <v>1453.7454545454545</v>
      </c>
      <c r="G121" s="7">
        <f t="shared" si="22"/>
        <v>0.0070638851368252506</v>
      </c>
      <c r="H121" s="5">
        <f t="shared" si="23"/>
        <v>0.009090909586577905</v>
      </c>
      <c r="I121" s="5">
        <f t="shared" si="24"/>
        <v>0.014989606589731946</v>
      </c>
      <c r="J121" s="5">
        <f t="shared" si="25"/>
        <v>0.022492207645683125</v>
      </c>
      <c r="K121" s="5">
        <f t="shared" si="26"/>
        <v>0.0311488689477595</v>
      </c>
      <c r="L121" s="5">
        <f t="shared" si="27"/>
        <v>0.040497197863289425</v>
      </c>
      <c r="M121" s="5">
        <f t="shared" si="28"/>
        <v>0.05020517708376898</v>
      </c>
      <c r="N121" s="5">
        <f t="shared" si="29"/>
        <v>0.06008173326958041</v>
      </c>
      <c r="O121" s="5">
        <f t="shared" si="30"/>
        <v>0.07003171226297679</v>
      </c>
      <c r="P121" s="5">
        <f t="shared" si="31"/>
        <v>0.08001206046391846</v>
      </c>
      <c r="Q121" s="5">
        <f t="shared" si="32"/>
        <v>0.0900045159479713</v>
      </c>
      <c r="R121" s="5">
        <f t="shared" si="33"/>
        <v>0.10000167019797418</v>
      </c>
    </row>
    <row r="122" spans="1:18" ht="12.75">
      <c r="A122">
        <f t="shared" si="34"/>
        <v>111</v>
      </c>
      <c r="B122" s="1">
        <f>'Parameter values '!$G$19*(A122)+'Parameter values '!$G$20*(A122)^2+('Parameter values '!$G$21)*(A122)^3</f>
        <v>20753.003999999997</v>
      </c>
      <c r="C122" s="1">
        <f t="shared" si="35"/>
        <v>139.00399999999718</v>
      </c>
      <c r="D122" s="1">
        <f>'Parameter values '!$G$19+2*('Parameter values '!$G$20)*$A122+3*('Parameter values '!$G$21)*($A122)^2</f>
        <v>136.79200000000003</v>
      </c>
      <c r="E122" s="1">
        <f t="shared" si="20"/>
        <v>161024.03199999998</v>
      </c>
      <c r="F122" s="1">
        <f t="shared" si="21"/>
        <v>1450.6669549549547</v>
      </c>
      <c r="G122" s="7">
        <f t="shared" si="22"/>
        <v>0.0067961035778808495</v>
      </c>
      <c r="H122" s="5">
        <f t="shared" si="23"/>
        <v>0.00900900950709333</v>
      </c>
      <c r="I122" s="5">
        <f t="shared" si="24"/>
        <v>0.014915554716097094</v>
      </c>
      <c r="J122" s="5">
        <f t="shared" si="25"/>
        <v>0.022436845830492796</v>
      </c>
      <c r="K122" s="5">
        <f t="shared" si="26"/>
        <v>0.031113654297302035</v>
      </c>
      <c r="L122" s="5">
        <f t="shared" si="27"/>
        <v>0.04047746974454172</v>
      </c>
      <c r="M122" s="5">
        <f t="shared" si="28"/>
        <v>0.05019513142725412</v>
      </c>
      <c r="N122" s="5">
        <f t="shared" si="29"/>
        <v>0.060076967388713744</v>
      </c>
      <c r="O122" s="5">
        <f t="shared" si="30"/>
        <v>0.07002956741243044</v>
      </c>
      <c r="P122" s="5">
        <f t="shared" si="31"/>
        <v>0.08001113308234839</v>
      </c>
      <c r="Q122" s="5">
        <f t="shared" si="32"/>
        <v>0.09000412724785772</v>
      </c>
      <c r="R122" s="5">
        <f t="shared" si="33"/>
        <v>0.10000151125522057</v>
      </c>
    </row>
    <row r="123" spans="1:18" ht="12.75">
      <c r="A123">
        <f t="shared" si="34"/>
        <v>112</v>
      </c>
      <c r="B123" s="1">
        <f>'Parameter values '!$G$19*(A123)+'Parameter values '!$G$20*(A123)^2+('Parameter values '!$G$21)*(A123)^3</f>
        <v>20887.552</v>
      </c>
      <c r="C123" s="1">
        <f t="shared" si="35"/>
        <v>134.5480000000025</v>
      </c>
      <c r="D123" s="1">
        <f>'Parameter values '!$G$19+2*('Parameter values '!$G$20)*$A123+3*('Parameter values '!$G$21)*($A123)^2</f>
        <v>132.288</v>
      </c>
      <c r="E123" s="1">
        <f t="shared" si="20"/>
        <v>162100.416</v>
      </c>
      <c r="F123" s="1">
        <f t="shared" si="21"/>
        <v>1447.3251428571427</v>
      </c>
      <c r="G123" s="7">
        <f t="shared" si="22"/>
        <v>0.006528693917725665</v>
      </c>
      <c r="H123" s="5">
        <f t="shared" si="23"/>
        <v>0.008928571928906342</v>
      </c>
      <c r="I123" s="5">
        <f t="shared" si="24"/>
        <v>0.014842956942941604</v>
      </c>
      <c r="J123" s="5">
        <f t="shared" si="25"/>
        <v>0.022382844107431084</v>
      </c>
      <c r="K123" s="5">
        <f t="shared" si="26"/>
        <v>0.031079556440860922</v>
      </c>
      <c r="L123" s="5">
        <f t="shared" si="27"/>
        <v>0.04045853327321723</v>
      </c>
      <c r="M123" s="5">
        <f t="shared" si="28"/>
        <v>0.05018557943327699</v>
      </c>
      <c r="N123" s="5">
        <f t="shared" si="29"/>
        <v>0.06007247974241644</v>
      </c>
      <c r="O123" s="5">
        <f t="shared" si="30"/>
        <v>0.07002756768539012</v>
      </c>
      <c r="P123" s="5">
        <f t="shared" si="31"/>
        <v>0.08001027702034352</v>
      </c>
      <c r="Q123" s="5">
        <f t="shared" si="32"/>
        <v>0.09000377200563853</v>
      </c>
      <c r="R123" s="5">
        <f t="shared" si="33"/>
        <v>0.10000136743830519</v>
      </c>
    </row>
    <row r="124" spans="1:18" ht="12.75">
      <c r="A124">
        <f t="shared" si="34"/>
        <v>113</v>
      </c>
      <c r="B124" s="1">
        <f>'Parameter values '!$G$19*(A124)+'Parameter values '!$G$20*(A124)^2+('Parameter values '!$G$21)*(A124)^3</f>
        <v>21017.548000000003</v>
      </c>
      <c r="C124" s="1">
        <f t="shared" si="35"/>
        <v>129.99600000000282</v>
      </c>
      <c r="D124" s="1">
        <f>'Parameter values '!$G$19+2*('Parameter values '!$G$20)*$A124+3*('Parameter values '!$G$21)*($A124)^2</f>
        <v>127.68799999999999</v>
      </c>
      <c r="E124" s="1">
        <f t="shared" si="20"/>
        <v>163140.38400000002</v>
      </c>
      <c r="F124" s="1">
        <f t="shared" si="21"/>
        <v>1443.7202123893808</v>
      </c>
      <c r="G124" s="7">
        <f t="shared" si="22"/>
        <v>0.006261502976479446</v>
      </c>
      <c r="H124" s="5">
        <f t="shared" si="23"/>
        <v>0.008849558024552071</v>
      </c>
      <c r="I124" s="5">
        <f t="shared" si="24"/>
        <v>0.014771774381634063</v>
      </c>
      <c r="J124" s="5">
        <f t="shared" si="25"/>
        <v>0.02233016337258203</v>
      </c>
      <c r="K124" s="5">
        <f t="shared" si="26"/>
        <v>0.03104653770846504</v>
      </c>
      <c r="L124" s="5">
        <f t="shared" si="27"/>
        <v>0.04044035599357885</v>
      </c>
      <c r="M124" s="5">
        <f t="shared" si="28"/>
        <v>0.050176496668738614</v>
      </c>
      <c r="N124" s="5">
        <f t="shared" si="29"/>
        <v>0.06006825404926207</v>
      </c>
      <c r="O124" s="5">
        <f t="shared" si="30"/>
        <v>0.0700257032551392</v>
      </c>
      <c r="P124" s="5">
        <f t="shared" si="31"/>
        <v>0.0800094867917732</v>
      </c>
      <c r="Q124" s="5">
        <f t="shared" si="32"/>
        <v>0.09000344734114865</v>
      </c>
      <c r="R124" s="5">
        <f t="shared" si="33"/>
        <v>0.1000012373077353</v>
      </c>
    </row>
    <row r="125" spans="1:18" ht="12.75">
      <c r="A125">
        <f t="shared" si="34"/>
        <v>114</v>
      </c>
      <c r="B125" s="1">
        <f>'Parameter values '!$G$19*(A125)+'Parameter values '!$G$20*(A125)^2+('Parameter values '!$G$21)*(A125)^3</f>
        <v>21142.895999999997</v>
      </c>
      <c r="C125" s="1">
        <f t="shared" si="35"/>
        <v>125.3479999999945</v>
      </c>
      <c r="D125" s="1">
        <f>'Parameter values '!$G$19+2*('Parameter values '!$G$20)*$A125+3*('Parameter values '!$G$21)*($A125)^2</f>
        <v>122.99200000000008</v>
      </c>
      <c r="E125" s="1">
        <f t="shared" si="20"/>
        <v>164143.16799999998</v>
      </c>
      <c r="F125" s="1">
        <f t="shared" si="21"/>
        <v>1439.8523508771927</v>
      </c>
      <c r="G125" s="7">
        <f t="shared" si="22"/>
        <v>0.005994376811345573</v>
      </c>
      <c r="H125" s="5">
        <f t="shared" si="23"/>
        <v>0.008771930320389915</v>
      </c>
      <c r="I125" s="5">
        <f t="shared" si="24"/>
        <v>0.014701969506267646</v>
      </c>
      <c r="J125" s="5">
        <f t="shared" si="25"/>
        <v>0.022278765896304696</v>
      </c>
      <c r="K125" s="5">
        <f t="shared" si="26"/>
        <v>0.031014561836229873</v>
      </c>
      <c r="L125" s="5">
        <f t="shared" si="27"/>
        <v>0.040422906833961554</v>
      </c>
      <c r="M125" s="5">
        <f t="shared" si="28"/>
        <v>0.050167859926388954</v>
      </c>
      <c r="N125" s="5">
        <f t="shared" si="29"/>
        <v>0.06006427498485818</v>
      </c>
      <c r="O125" s="5">
        <f t="shared" si="30"/>
        <v>0.07002396496133058</v>
      </c>
      <c r="P125" s="5">
        <f t="shared" si="31"/>
        <v>0.08000875733271788</v>
      </c>
      <c r="Q125" s="5">
        <f t="shared" si="32"/>
        <v>0.09000315062219519</v>
      </c>
      <c r="R125" s="5">
        <f t="shared" si="33"/>
        <v>0.1000011195610183</v>
      </c>
    </row>
    <row r="126" spans="1:18" ht="12.75">
      <c r="A126">
        <f t="shared" si="34"/>
        <v>115</v>
      </c>
      <c r="B126" s="1">
        <f>'Parameter values '!$G$19*(A126)+'Parameter values '!$G$20*(A126)^2+('Parameter values '!$G$21)*(A126)^3</f>
        <v>21263.5</v>
      </c>
      <c r="C126" s="1">
        <f t="shared" si="35"/>
        <v>120.604000000003</v>
      </c>
      <c r="D126" s="1">
        <f>'Parameter values '!$G$19+2*('Parameter values '!$G$20)*$A126+3*('Parameter values '!$G$21)*($A126)^2</f>
        <v>118.19999999999993</v>
      </c>
      <c r="E126" s="1">
        <f t="shared" si="20"/>
        <v>165108</v>
      </c>
      <c r="F126" s="1">
        <f t="shared" si="21"/>
        <v>1435.7217391304348</v>
      </c>
      <c r="G126" s="7">
        <f t="shared" si="22"/>
        <v>0.005727160404099132</v>
      </c>
      <c r="H126" s="5">
        <f t="shared" si="23"/>
        <v>0.008695652671689345</v>
      </c>
      <c r="I126" s="5">
        <f t="shared" si="24"/>
        <v>0.014633506094428539</v>
      </c>
      <c r="J126" s="5">
        <f t="shared" si="25"/>
        <v>0.02222861526391965</v>
      </c>
      <c r="K126" s="5">
        <f t="shared" si="26"/>
        <v>0.030983593905819878</v>
      </c>
      <c r="L126" s="5">
        <f t="shared" si="27"/>
        <v>0.04040615604362253</v>
      </c>
      <c r="M126" s="5">
        <f t="shared" si="28"/>
        <v>0.05015964716174611</v>
      </c>
      <c r="N126" s="5">
        <f t="shared" si="29"/>
        <v>0.06006052812510544</v>
      </c>
      <c r="O126" s="5">
        <f t="shared" si="30"/>
        <v>0.07002234426467151</v>
      </c>
      <c r="P126" s="5">
        <f t="shared" si="31"/>
        <v>0.08000808396894636</v>
      </c>
      <c r="Q126" s="5">
        <f t="shared" si="32"/>
        <v>0.09000287944320141</v>
      </c>
      <c r="R126" s="5">
        <f t="shared" si="33"/>
        <v>0.10000101301962185</v>
      </c>
    </row>
    <row r="127" spans="1:18" ht="12.75">
      <c r="A127">
        <f t="shared" si="34"/>
        <v>116</v>
      </c>
      <c r="B127" s="1">
        <f>'Parameter values '!$G$19*(A127)+'Parameter values '!$G$20*(A127)^2+('Parameter values '!$G$21)*(A127)^3</f>
        <v>21379.264</v>
      </c>
      <c r="C127" s="1">
        <f t="shared" si="35"/>
        <v>115.76399999999921</v>
      </c>
      <c r="D127" s="1">
        <f>'Parameter values '!$G$19+2*('Parameter values '!$G$20)*$A127+3*('Parameter values '!$G$21)*($A127)^2</f>
        <v>113.31200000000001</v>
      </c>
      <c r="E127" s="1">
        <f t="shared" si="20"/>
        <v>166034.112</v>
      </c>
      <c r="F127" s="1">
        <f t="shared" si="21"/>
        <v>1431.328551724138</v>
      </c>
      <c r="G127" s="7">
        <f t="shared" si="22"/>
        <v>0.0054596973421943565</v>
      </c>
      <c r="H127" s="5">
        <f t="shared" si="23"/>
        <v>0.008620690154755932</v>
      </c>
      <c r="I127" s="5">
        <f t="shared" si="24"/>
        <v>0.014566349171028104</v>
      </c>
      <c r="J127" s="5">
        <f t="shared" si="25"/>
        <v>0.02217967631945721</v>
      </c>
      <c r="K127" s="5">
        <f t="shared" si="26"/>
        <v>0.030953600286984614</v>
      </c>
      <c r="L127" s="5">
        <f t="shared" si="27"/>
        <v>0.04039007513278598</v>
      </c>
      <c r="M127" s="5">
        <f t="shared" si="28"/>
        <v>0.05015183743341085</v>
      </c>
      <c r="N127" s="5">
        <f t="shared" si="29"/>
        <v>0.06005699989287553</v>
      </c>
      <c r="O127" s="5">
        <f t="shared" si="30"/>
        <v>0.07002083320470641</v>
      </c>
      <c r="P127" s="5">
        <f t="shared" si="31"/>
        <v>0.08000746238590231</v>
      </c>
      <c r="Q127" s="5">
        <f t="shared" si="32"/>
        <v>0.09000263160569141</v>
      </c>
      <c r="R127" s="5">
        <f t="shared" si="33"/>
        <v>0.10000091661717543</v>
      </c>
    </row>
    <row r="128" spans="1:18" ht="12.75">
      <c r="A128">
        <f t="shared" si="34"/>
        <v>117</v>
      </c>
      <c r="B128" s="1">
        <f>'Parameter values '!$G$19*(A128)+'Parameter values '!$G$20*(A128)^2+('Parameter values '!$G$21)*(A128)^3</f>
        <v>21490.092</v>
      </c>
      <c r="C128" s="1">
        <f t="shared" si="35"/>
        <v>110.82800000000134</v>
      </c>
      <c r="D128" s="1">
        <f>'Parameter values '!$G$19+2*('Parameter values '!$G$20)*$A128+3*('Parameter values '!$G$21)*($A128)^2</f>
        <v>108.32799999999997</v>
      </c>
      <c r="E128" s="1">
        <f t="shared" si="20"/>
        <v>166920.736</v>
      </c>
      <c r="F128" s="1">
        <f t="shared" si="21"/>
        <v>1426.6729572649574</v>
      </c>
      <c r="G128" s="7">
        <f t="shared" si="22"/>
        <v>0.005191829492053041</v>
      </c>
      <c r="H128" s="5">
        <f t="shared" si="23"/>
        <v>0.008547009048265036</v>
      </c>
      <c r="I128" s="5">
        <f t="shared" si="24"/>
        <v>0.01450046495501553</v>
      </c>
      <c r="J128" s="5">
        <f t="shared" si="25"/>
        <v>0.022131915112284083</v>
      </c>
      <c r="K128" s="5">
        <f t="shared" si="26"/>
        <v>0.030924548582986107</v>
      </c>
      <c r="L128" s="5">
        <f t="shared" si="27"/>
        <v>0.040374636815698056</v>
      </c>
      <c r="M128" s="5">
        <f t="shared" si="28"/>
        <v>0.050144410846579904</v>
      </c>
      <c r="N128" s="5">
        <f t="shared" si="29"/>
        <v>0.06005367750789588</v>
      </c>
      <c r="O128" s="5">
        <f t="shared" si="30"/>
        <v>0.07001942436048414</v>
      </c>
      <c r="P128" s="5">
        <f t="shared" si="31"/>
        <v>0.08000688860100653</v>
      </c>
      <c r="Q128" s="5">
        <f t="shared" si="32"/>
        <v>0.0900024051004559</v>
      </c>
      <c r="R128" s="5">
        <f t="shared" si="33"/>
        <v>0.10000082938879488</v>
      </c>
    </row>
    <row r="129" spans="1:18" ht="12.75">
      <c r="A129">
        <f t="shared" si="34"/>
        <v>118</v>
      </c>
      <c r="B129" s="1">
        <f>'Parameter values '!$G$19*(A129)+'Parameter values '!$G$20*(A129)^2+('Parameter values '!$G$21)*(A129)^3</f>
        <v>21595.888000000003</v>
      </c>
      <c r="C129" s="1">
        <f t="shared" si="35"/>
        <v>105.7960000000021</v>
      </c>
      <c r="D129" s="1">
        <f>'Parameter values '!$G$19+2*('Parameter values '!$G$20)*$A129+3*('Parameter values '!$G$21)*($A129)^2</f>
        <v>103.24800000000005</v>
      </c>
      <c r="E129" s="1">
        <f t="shared" si="20"/>
        <v>167767.10400000002</v>
      </c>
      <c r="F129" s="1">
        <f t="shared" si="21"/>
        <v>1421.755118644068</v>
      </c>
      <c r="G129" s="7">
        <f t="shared" si="22"/>
        <v>0.004923396663031153</v>
      </c>
      <c r="H129" s="5">
        <f t="shared" si="23"/>
        <v>0.00847457677398767</v>
      </c>
      <c r="I129" s="5">
        <f t="shared" si="24"/>
        <v>0.01443582080880004</v>
      </c>
      <c r="J129" s="5">
        <f t="shared" si="25"/>
        <v>0.022085298846437687</v>
      </c>
      <c r="K129" s="5">
        <f t="shared" si="26"/>
        <v>0.030896407578747058</v>
      </c>
      <c r="L129" s="5">
        <f t="shared" si="27"/>
        <v>0.04035981495651935</v>
      </c>
      <c r="M129" s="5">
        <f t="shared" si="28"/>
        <v>0.05013734849957395</v>
      </c>
      <c r="N129" s="5">
        <f t="shared" si="29"/>
        <v>0.06005054893964278</v>
      </c>
      <c r="O129" s="5">
        <f t="shared" si="30"/>
        <v>0.0700181108139104</v>
      </c>
      <c r="P129" s="5">
        <f t="shared" si="31"/>
        <v>0.08000635893809505</v>
      </c>
      <c r="Q129" s="5">
        <f t="shared" si="32"/>
        <v>0.09000219809125465</v>
      </c>
      <c r="R129" s="5">
        <f t="shared" si="33"/>
        <v>0.1000007504614234</v>
      </c>
    </row>
    <row r="130" spans="1:18" ht="12.75">
      <c r="A130">
        <f t="shared" si="34"/>
        <v>119</v>
      </c>
      <c r="B130" s="1">
        <f>'Parameter values '!$G$19*(A130)+'Parameter values '!$G$20*(A130)^2+('Parameter values '!$G$21)*(A130)^3</f>
        <v>21696.555999999997</v>
      </c>
      <c r="C130" s="1">
        <f t="shared" si="35"/>
        <v>100.66799999999421</v>
      </c>
      <c r="D130" s="1">
        <f>'Parameter values '!$G$19+2*('Parameter values '!$G$20)*$A130+3*('Parameter values '!$G$21)*($A130)^2</f>
        <v>98.072</v>
      </c>
      <c r="E130" s="1">
        <f t="shared" si="20"/>
        <v>168572.44799999997</v>
      </c>
      <c r="F130" s="1">
        <f t="shared" si="21"/>
        <v>1416.5751932773107</v>
      </c>
      <c r="G130" s="7">
        <f t="shared" si="22"/>
        <v>0.00465423626048309</v>
      </c>
      <c r="H130" s="5">
        <f t="shared" si="23"/>
        <v>0.00840336184092128</v>
      </c>
      <c r="I130" s="5">
        <f t="shared" si="24"/>
        <v>0.014372385190223314</v>
      </c>
      <c r="J130" s="5">
        <f t="shared" si="25"/>
        <v>0.02203979583250874</v>
      </c>
      <c r="K130" s="5">
        <f t="shared" si="26"/>
        <v>0.030869147191561246</v>
      </c>
      <c r="L130" s="5">
        <f t="shared" si="27"/>
        <v>0.04034558451789402</v>
      </c>
      <c r="M130" s="5">
        <f t="shared" si="28"/>
        <v>0.0501306324332079</v>
      </c>
      <c r="N130" s="5">
        <f t="shared" si="29"/>
        <v>0.06004760286305747</v>
      </c>
      <c r="O130" s="5">
        <f t="shared" si="30"/>
        <v>0.07001688611560054</v>
      </c>
      <c r="P130" s="5">
        <f t="shared" si="31"/>
        <v>0.08000587000382825</v>
      </c>
      <c r="Q130" s="5">
        <f t="shared" si="32"/>
        <v>0.09000200889992284</v>
      </c>
      <c r="R130" s="5">
        <f t="shared" si="33"/>
        <v>0.10000067904509173</v>
      </c>
    </row>
    <row r="131" spans="1:18" ht="12.75">
      <c r="A131">
        <f t="shared" si="34"/>
        <v>120</v>
      </c>
      <c r="B131" s="1">
        <f>'Parameter values '!$G$19*(A131)+'Parameter values '!$G$20*(A131)^2+('Parameter values '!$G$21)*(A131)^3</f>
        <v>21792</v>
      </c>
      <c r="C131" s="1">
        <f t="shared" si="35"/>
        <v>95.44400000000314</v>
      </c>
      <c r="D131" s="1">
        <f>'Parameter values '!$G$19+2*('Parameter values '!$G$20)*$A131+3*('Parameter values '!$G$21)*($A131)^2</f>
        <v>92.79999999999995</v>
      </c>
      <c r="E131" s="1">
        <f t="shared" si="20"/>
        <v>169336</v>
      </c>
      <c r="F131" s="1">
        <f t="shared" si="21"/>
        <v>1411.1333333333334</v>
      </c>
      <c r="G131" s="7">
        <f t="shared" si="22"/>
        <v>0.0043841829262531275</v>
      </c>
      <c r="H131" s="5">
        <f t="shared" si="23"/>
        <v>0.008333333831152118</v>
      </c>
      <c r="I131" s="5">
        <f t="shared" si="24"/>
        <v>0.014310127606933334</v>
      </c>
      <c r="J131" s="5">
        <f t="shared" si="25"/>
        <v>0.021995375441923506</v>
      </c>
      <c r="K131" s="5">
        <f t="shared" si="26"/>
        <v>0.03084273842421777</v>
      </c>
      <c r="L131" s="5">
        <f t="shared" si="27"/>
        <v>0.04033192151204506</v>
      </c>
      <c r="M131" s="5">
        <f t="shared" si="28"/>
        <v>0.05012424558284223</v>
      </c>
      <c r="N131" s="5">
        <f t="shared" si="29"/>
        <v>0.060044828616911794</v>
      </c>
      <c r="O131" s="5">
        <f t="shared" si="30"/>
        <v>0.07001574425306058</v>
      </c>
      <c r="P131" s="5">
        <f t="shared" si="31"/>
        <v>0.08000541866591866</v>
      </c>
      <c r="Q131" s="5">
        <f t="shared" si="32"/>
        <v>0.09000183599276033</v>
      </c>
      <c r="R131" s="5">
        <f t="shared" si="33"/>
        <v>0.1000006144250105</v>
      </c>
    </row>
    <row r="132" spans="1:18" ht="12.75">
      <c r="A132">
        <f t="shared" si="34"/>
        <v>121</v>
      </c>
      <c r="B132" s="1">
        <f>'Parameter values '!$G$19*(A132)+'Parameter values '!$G$20*(A132)^2+('Parameter values '!$G$21)*(A132)^3</f>
        <v>21882.123999999996</v>
      </c>
      <c r="C132" s="1">
        <f t="shared" si="35"/>
        <v>90.12399999999616</v>
      </c>
      <c r="D132" s="1">
        <f>'Parameter values '!$G$19+2*('Parameter values '!$G$20)*$A132+3*('Parameter values '!$G$21)*($A132)^2</f>
        <v>87.43200000000002</v>
      </c>
      <c r="E132" s="1">
        <f t="shared" si="20"/>
        <v>170056.99199999997</v>
      </c>
      <c r="F132" s="1">
        <f t="shared" si="21"/>
        <v>1405.429685950413</v>
      </c>
      <c r="G132" s="7">
        <f t="shared" si="22"/>
        <v>0.004113068164818535</v>
      </c>
      <c r="H132" s="5">
        <f t="shared" si="23"/>
        <v>0.0082644633090564</v>
      </c>
      <c r="I132" s="5">
        <f t="shared" si="24"/>
        <v>0.014249018573020713</v>
      </c>
      <c r="J132" s="5">
        <f t="shared" si="25"/>
        <v>0.021952008063486732</v>
      </c>
      <c r="K132" s="5">
        <f t="shared" si="26"/>
        <v>0.030817153320400914</v>
      </c>
      <c r="L132" s="5">
        <f t="shared" si="27"/>
        <v>0.040318802954254836</v>
      </c>
      <c r="M132" s="5">
        <f t="shared" si="28"/>
        <v>0.050118171732963915</v>
      </c>
      <c r="N132" s="5">
        <f t="shared" si="29"/>
        <v>0.06004221616466099</v>
      </c>
      <c r="O132" s="5">
        <f t="shared" si="30"/>
        <v>0.07001467962103676</v>
      </c>
      <c r="P132" s="5">
        <f t="shared" si="31"/>
        <v>0.08000500203303662</v>
      </c>
      <c r="Q132" s="5">
        <f t="shared" si="32"/>
        <v>0.09000167796809344</v>
      </c>
      <c r="R132" s="5">
        <f t="shared" si="33"/>
        <v>0.10000055595441501</v>
      </c>
    </row>
    <row r="133" spans="1:18" ht="12.75">
      <c r="A133">
        <f t="shared" si="34"/>
        <v>122</v>
      </c>
      <c r="B133" s="1">
        <f>'Parameter values '!$G$19*(A133)+'Parameter values '!$G$20*(A133)^2+('Parameter values '!$G$21)*(A133)^3</f>
        <v>21966.832000000002</v>
      </c>
      <c r="C133" s="1">
        <f t="shared" si="35"/>
        <v>84.708000000006</v>
      </c>
      <c r="D133" s="1">
        <f>'Parameter values '!$G$19+2*('Parameter values '!$G$20)*$A133+3*('Parameter values '!$G$21)*($A133)^2</f>
        <v>81.96799999999996</v>
      </c>
      <c r="E133" s="1">
        <f t="shared" si="20"/>
        <v>170734.65600000002</v>
      </c>
      <c r="F133" s="1">
        <f t="shared" si="21"/>
        <v>1399.464393442623</v>
      </c>
      <c r="G133" s="7">
        <f t="shared" si="22"/>
        <v>0.0038407199531886463</v>
      </c>
      <c r="H133" s="5">
        <f t="shared" si="23"/>
        <v>0.00819672181182471</v>
      </c>
      <c r="I133" s="5">
        <f t="shared" si="24"/>
        <v>0.014189029567787753</v>
      </c>
      <c r="J133" s="5">
        <f t="shared" si="25"/>
        <v>0.021909665062055588</v>
      </c>
      <c r="K133" s="5">
        <f t="shared" si="26"/>
        <v>0.030792364922236158</v>
      </c>
      <c r="L133" s="5">
        <f t="shared" si="27"/>
        <v>0.040306206818599345</v>
      </c>
      <c r="M133" s="5">
        <f t="shared" si="28"/>
        <v>0.050112395474155094</v>
      </c>
      <c r="N133" s="5">
        <f t="shared" si="29"/>
        <v>0.06003975605763177</v>
      </c>
      <c r="O133" s="5">
        <f t="shared" si="30"/>
        <v>0.07001368699388429</v>
      </c>
      <c r="P133" s="5">
        <f t="shared" si="31"/>
        <v>0.08000461743626441</v>
      </c>
      <c r="Q133" s="5">
        <f t="shared" si="32"/>
        <v>0.09000153354490764</v>
      </c>
      <c r="R133" s="5">
        <f t="shared" si="33"/>
        <v>0.10000050304809127</v>
      </c>
    </row>
    <row r="134" spans="1:18" ht="12.75">
      <c r="A134">
        <f t="shared" si="34"/>
        <v>123</v>
      </c>
      <c r="B134" s="1">
        <f>'Parameter values '!$G$19*(A134)+'Parameter values '!$G$20*(A134)^2+('Parameter values '!$G$21)*(A134)^3</f>
        <v>22046.028000000002</v>
      </c>
      <c r="C134" s="1">
        <f t="shared" si="35"/>
        <v>79.19599999999991</v>
      </c>
      <c r="D134" s="1">
        <f>'Parameter values '!$G$19+2*('Parameter values '!$G$20)*$A134+3*('Parameter values '!$G$21)*($A134)^2</f>
        <v>76.40800000000002</v>
      </c>
      <c r="E134" s="1">
        <f t="shared" si="20"/>
        <v>171368.22400000002</v>
      </c>
      <c r="F134" s="1">
        <f t="shared" si="21"/>
        <v>1393.237593495935</v>
      </c>
      <c r="G134" s="7">
        <f t="shared" si="22"/>
        <v>0.003566962332526712</v>
      </c>
      <c r="H134" s="5">
        <f t="shared" si="23"/>
        <v>0.008130081802267384</v>
      </c>
      <c r="I134" s="5">
        <f t="shared" si="24"/>
        <v>0.014130132996528755</v>
      </c>
      <c r="J134" s="5">
        <f t="shared" si="25"/>
        <v>0.021868318739223295</v>
      </c>
      <c r="K134" s="5">
        <f t="shared" si="26"/>
        <v>0.030768347229861562</v>
      </c>
      <c r="L134" s="5">
        <f t="shared" si="27"/>
        <v>0.04029411199581259</v>
      </c>
      <c r="M134" s="5">
        <f t="shared" si="28"/>
        <v>0.05010690216231637</v>
      </c>
      <c r="N134" s="5">
        <f t="shared" si="29"/>
        <v>0.06003743940040323</v>
      </c>
      <c r="O134" s="5">
        <f t="shared" si="30"/>
        <v>0.07001276149981737</v>
      </c>
      <c r="P134" s="5">
        <f t="shared" si="31"/>
        <v>0.08000426241197933</v>
      </c>
      <c r="Q134" s="5">
        <f t="shared" si="32"/>
        <v>0.09000140155245964</v>
      </c>
      <c r="R134" s="5">
        <f t="shared" si="33"/>
        <v>0.10000045517651816</v>
      </c>
    </row>
    <row r="135" spans="1:18" ht="12.75">
      <c r="A135">
        <f t="shared" si="34"/>
        <v>124</v>
      </c>
      <c r="B135" s="1">
        <f>'Parameter values '!$G$19*(A135)+'Parameter values '!$G$20*(A135)^2+('Parameter values '!$G$21)*(A135)^3</f>
        <v>22119.615999999998</v>
      </c>
      <c r="C135" s="1">
        <f t="shared" si="35"/>
        <v>73.5879999999961</v>
      </c>
      <c r="D135" s="1">
        <f>'Parameter values '!$G$19+2*('Parameter values '!$G$20)*$A135+3*('Parameter values '!$G$21)*($A135)^2</f>
        <v>70.75200000000007</v>
      </c>
      <c r="E135" s="1">
        <f t="shared" si="20"/>
        <v>171956.92799999999</v>
      </c>
      <c r="F135" s="1">
        <f t="shared" si="21"/>
        <v>1386.7494193548387</v>
      </c>
      <c r="G135" s="7">
        <f t="shared" si="22"/>
        <v>0.0032916149793045884</v>
      </c>
      <c r="H135" s="5">
        <f t="shared" si="23"/>
        <v>0.008064516631491122</v>
      </c>
      <c r="I135" s="5">
        <f t="shared" si="24"/>
        <v>0.014072302153208163</v>
      </c>
      <c r="J135" s="5">
        <f t="shared" si="25"/>
        <v>0.0218279422958989</v>
      </c>
      <c r="K135" s="5">
        <f t="shared" si="26"/>
        <v>0.030745075162911348</v>
      </c>
      <c r="L135" s="5">
        <f t="shared" si="27"/>
        <v>0.040282498253165704</v>
      </c>
      <c r="M135" s="5">
        <f t="shared" si="28"/>
        <v>0.050101677880019534</v>
      </c>
      <c r="N135" s="5">
        <f t="shared" si="29"/>
        <v>0.06003525781824751</v>
      </c>
      <c r="O135" s="5">
        <f t="shared" si="30"/>
        <v>0.07001189859691119</v>
      </c>
      <c r="P135" s="5">
        <f t="shared" si="31"/>
        <v>0.08000393468605523</v>
      </c>
      <c r="Q135" s="5">
        <f t="shared" si="32"/>
        <v>0.09000128092078381</v>
      </c>
      <c r="R135" s="5">
        <f t="shared" si="33"/>
        <v>0.10000041186056705</v>
      </c>
    </row>
    <row r="136" spans="1:18" ht="12.75">
      <c r="A136">
        <f t="shared" si="34"/>
        <v>125</v>
      </c>
      <c r="B136" s="1">
        <f>'Parameter values '!$G$19*(A136)+'Parameter values '!$G$20*(A136)^2+('Parameter values '!$G$21)*(A136)^3</f>
        <v>22187.5</v>
      </c>
      <c r="C136" s="1">
        <f t="shared" si="35"/>
        <v>67.88400000000183</v>
      </c>
      <c r="D136" s="1">
        <f>'Parameter values '!$G$19+2*('Parameter values '!$G$20)*$A136+3*('Parameter values '!$G$21)*($A136)^2</f>
        <v>65</v>
      </c>
      <c r="E136" s="1">
        <f t="shared" si="20"/>
        <v>172500</v>
      </c>
      <c r="F136" s="1">
        <f t="shared" si="21"/>
        <v>1380</v>
      </c>
      <c r="G136" s="7">
        <f t="shared" si="22"/>
        <v>0.0030144927536231883</v>
      </c>
      <c r="H136" s="5">
        <f t="shared" si="23"/>
        <v>0.00800000050336715</v>
      </c>
      <c r="I136" s="5">
        <f t="shared" si="24"/>
        <v>0.01401551118493013</v>
      </c>
      <c r="J136" s="5">
        <f t="shared" si="25"/>
        <v>0.02178850979667704</v>
      </c>
      <c r="K136" s="5">
        <f t="shared" si="26"/>
        <v>0.03072252452380587</v>
      </c>
      <c r="L136" s="5">
        <f t="shared" si="27"/>
        <v>0.040271346196252174</v>
      </c>
      <c r="M136" s="5">
        <f t="shared" si="28"/>
        <v>0.05009670939987238</v>
      </c>
      <c r="N136" s="5">
        <f t="shared" si="29"/>
        <v>0.0600332034265051</v>
      </c>
      <c r="O136" s="5">
        <f t="shared" si="30"/>
        <v>0.07001109405073609</v>
      </c>
      <c r="P136" s="5">
        <f t="shared" si="31"/>
        <v>0.08000363215928077</v>
      </c>
      <c r="Q136" s="5">
        <f t="shared" si="32"/>
        <v>0.09000117067201614</v>
      </c>
      <c r="R136" s="5">
        <f t="shared" si="33"/>
        <v>0.10000037266670601</v>
      </c>
    </row>
    <row r="137" spans="1:18" ht="12.75">
      <c r="A137">
        <f t="shared" si="34"/>
        <v>126</v>
      </c>
      <c r="B137" s="1">
        <f>'Parameter values '!$G$19*(A137)+'Parameter values '!$G$20*(A137)^2+('Parameter values '!$G$21)*(A137)^3</f>
        <v>22249.584</v>
      </c>
      <c r="C137" s="1">
        <f t="shared" si="35"/>
        <v>62.08399999999892</v>
      </c>
      <c r="D137" s="1">
        <f>'Parameter values '!$G$19+2*('Parameter values '!$G$20)*$A137+3*('Parameter values '!$G$21)*($A137)^2</f>
        <v>59.152000000000044</v>
      </c>
      <c r="E137" s="1">
        <f t="shared" si="20"/>
        <v>172996.672</v>
      </c>
      <c r="F137" s="1">
        <f t="shared" si="21"/>
        <v>1372.9894603174603</v>
      </c>
      <c r="G137" s="7">
        <f t="shared" si="22"/>
        <v>0.002735405222130518</v>
      </c>
      <c r="H137" s="5">
        <f t="shared" si="23"/>
        <v>0.007936508433698265</v>
      </c>
      <c r="I137" s="5">
        <f t="shared" si="24"/>
        <v>0.0139597350581001</v>
      </c>
      <c r="J137" s="5">
        <f t="shared" si="25"/>
        <v>0.02174999613589822</v>
      </c>
      <c r="K137" s="5">
        <f t="shared" si="26"/>
        <v>0.030700671962748817</v>
      </c>
      <c r="L137" s="5">
        <f t="shared" si="27"/>
        <v>0.04026063723257766</v>
      </c>
      <c r="M137" s="5">
        <f t="shared" si="28"/>
        <v>0.05009198414978511</v>
      </c>
      <c r="N137" s="5">
        <f t="shared" si="29"/>
        <v>0.06003126880177785</v>
      </c>
      <c r="O137" s="5">
        <f t="shared" si="30"/>
        <v>0.0700103439135125</v>
      </c>
      <c r="P137" s="5">
        <f t="shared" si="31"/>
        <v>0.08000335289390091</v>
      </c>
      <c r="Q137" s="5">
        <f t="shared" si="32"/>
        <v>0.09000106991246547</v>
      </c>
      <c r="R137" s="5">
        <f t="shared" si="33"/>
        <v>0.10000033720266047</v>
      </c>
    </row>
    <row r="138" spans="1:18" ht="12.75">
      <c r="A138">
        <f t="shared" si="34"/>
        <v>127</v>
      </c>
      <c r="B138" s="1">
        <f>'Parameter values '!$G$19*(A138)+'Parameter values '!$G$20*(A138)^2+('Parameter values '!$G$21)*(A138)^3</f>
        <v>22305.771999999997</v>
      </c>
      <c r="C138" s="1">
        <f t="shared" si="35"/>
        <v>56.18799999999828</v>
      </c>
      <c r="D138" s="1">
        <f>'Parameter values '!$G$19+2*('Parameter values '!$G$20)*$A138+3*('Parameter values '!$G$21)*($A138)^2</f>
        <v>53.20799999999997</v>
      </c>
      <c r="E138" s="1">
        <f t="shared" si="20"/>
        <v>173446.17599999998</v>
      </c>
      <c r="F138" s="1">
        <f t="shared" si="21"/>
        <v>1365.7179212598423</v>
      </c>
      <c r="G138" s="7">
        <f t="shared" si="22"/>
        <v>0.0024541561527421612</v>
      </c>
      <c r="H138" s="5">
        <f t="shared" si="23"/>
        <v>0.007874016246059762</v>
      </c>
      <c r="I138" s="5">
        <f t="shared" si="24"/>
        <v>0.013904949526185064</v>
      </c>
      <c r="J138" s="5">
        <f t="shared" si="25"/>
        <v>0.021712377005306347</v>
      </c>
      <c r="K138" s="5">
        <f t="shared" si="26"/>
        <v>0.030679494944338737</v>
      </c>
      <c r="L138" s="5">
        <f t="shared" si="27"/>
        <v>0.04025035353685879</v>
      </c>
      <c r="M138" s="5">
        <f t="shared" si="28"/>
        <v>0.050087490180034486</v>
      </c>
      <c r="N138" s="5">
        <f t="shared" si="29"/>
        <v>0.06002944695482992</v>
      </c>
      <c r="O138" s="5">
        <f t="shared" si="30"/>
        <v>0.07000964450468239</v>
      </c>
      <c r="P138" s="5">
        <f t="shared" si="31"/>
        <v>0.08000309510119434</v>
      </c>
      <c r="Q138" s="5">
        <f t="shared" si="32"/>
        <v>0.09000097782536721</v>
      </c>
      <c r="R138" s="5">
        <f t="shared" si="33"/>
        <v>0.10000030511348675</v>
      </c>
    </row>
    <row r="139" spans="1:18" ht="12.75">
      <c r="A139">
        <f t="shared" si="34"/>
        <v>128</v>
      </c>
      <c r="B139" s="1">
        <f>'Parameter values '!$G$19*(A139)+'Parameter values '!$G$20*(A139)^2+('Parameter values '!$G$21)*(A139)^3</f>
        <v>22355.968</v>
      </c>
      <c r="C139" s="1">
        <f t="shared" si="35"/>
        <v>50.19600000000355</v>
      </c>
      <c r="D139" s="1">
        <f>'Parameter values '!$G$19+2*('Parameter values '!$G$20)*$A139+3*('Parameter values '!$G$21)*($A139)^2</f>
        <v>47.168000000000006</v>
      </c>
      <c r="E139" s="1">
        <f t="shared" si="20"/>
        <v>173847.744</v>
      </c>
      <c r="F139" s="1">
        <f t="shared" si="21"/>
        <v>1358.1855</v>
      </c>
      <c r="G139" s="7">
        <f t="shared" si="22"/>
        <v>0.002170542978113078</v>
      </c>
      <c r="H139" s="5">
        <f t="shared" si="23"/>
        <v>0.00781250049877943</v>
      </c>
      <c r="I139" s="5">
        <f t="shared" si="24"/>
        <v>0.013851131098985104</v>
      </c>
      <c r="J139" s="5">
        <f t="shared" si="25"/>
        <v>0.021675628863216227</v>
      </c>
      <c r="K139" s="5">
        <f t="shared" si="26"/>
        <v>0.03065897171570781</v>
      </c>
      <c r="L139" s="5">
        <f t="shared" si="27"/>
        <v>0.0402404780179412</v>
      </c>
      <c r="M139" s="5">
        <f t="shared" si="28"/>
        <v>0.05008321613202812</v>
      </c>
      <c r="N139" s="5">
        <f t="shared" si="29"/>
        <v>0.06002773130509376</v>
      </c>
      <c r="O139" s="5">
        <f t="shared" si="30"/>
        <v>0.07000899239280059</v>
      </c>
      <c r="P139" s="5">
        <f t="shared" si="31"/>
        <v>0.08000285713000758</v>
      </c>
      <c r="Q139" s="5">
        <f t="shared" si="32"/>
        <v>0.09000089366426117</v>
      </c>
      <c r="R139" s="5">
        <f t="shared" si="33"/>
        <v>0.1000002760780194</v>
      </c>
    </row>
    <row r="140" spans="1:18" ht="12.75">
      <c r="A140">
        <f aca="true" t="shared" si="36" ref="A140:A156">A139+1</f>
        <v>129</v>
      </c>
      <c r="B140" s="1">
        <f>'Parameter values '!$G$19*(A140)+'Parameter values '!$G$20*(A140)^2+('Parameter values '!$G$21)*(A140)^3</f>
        <v>22400.076</v>
      </c>
      <c r="C140" s="1">
        <f aca="true" t="shared" si="37" ref="C140:C156">B140-B139</f>
        <v>44.108000000000175</v>
      </c>
      <c r="D140" s="1">
        <f>'Parameter values '!$G$19+2*('Parameter values '!$G$20)*$A140+3*('Parameter values '!$G$21)*($A140)^2</f>
        <v>41.03200000000004</v>
      </c>
      <c r="E140" s="1">
        <f t="shared" si="20"/>
        <v>174200.608</v>
      </c>
      <c r="F140" s="1">
        <f t="shared" si="21"/>
        <v>1350.3923100775194</v>
      </c>
      <c r="G140" s="7">
        <f t="shared" si="22"/>
        <v>0.0018843562245201824</v>
      </c>
      <c r="H140" s="5">
        <f t="shared" si="23"/>
        <v>0.007751938483943658</v>
      </c>
      <c r="I140" s="5">
        <f t="shared" si="24"/>
        <v>0.013798257013334161</v>
      </c>
      <c r="J140" s="5">
        <f t="shared" si="25"/>
        <v>0.021639728905109016</v>
      </c>
      <c r="K140" s="5">
        <f t="shared" si="26"/>
        <v>0.0306390812761062</v>
      </c>
      <c r="L140" s="5">
        <f t="shared" si="27"/>
        <v>0.04023099428725267</v>
      </c>
      <c r="M140" s="5">
        <f t="shared" si="28"/>
        <v>0.05007915120867681</v>
      </c>
      <c r="N140" s="5">
        <f t="shared" si="29"/>
        <v>0.06002611565668461</v>
      </c>
      <c r="O140" s="5">
        <f t="shared" si="30"/>
        <v>0.07000838437865614</v>
      </c>
      <c r="P140" s="5">
        <f t="shared" si="31"/>
        <v>0.08000263745617174</v>
      </c>
      <c r="Q140" s="5">
        <f t="shared" si="32"/>
        <v>0.09000081674693942</v>
      </c>
      <c r="R140" s="5">
        <f t="shared" si="33"/>
        <v>0.10000024980565661</v>
      </c>
    </row>
    <row r="141" spans="1:18" ht="12.75">
      <c r="A141">
        <f t="shared" si="36"/>
        <v>130</v>
      </c>
      <c r="B141" s="1">
        <f>'Parameter values '!$G$19*(A141)+'Parameter values '!$G$20*(A141)^2+('Parameter values '!$G$21)*(A141)^3</f>
        <v>22438</v>
      </c>
      <c r="C141" s="1">
        <f t="shared" si="37"/>
        <v>37.92399999999907</v>
      </c>
      <c r="D141" s="1">
        <f>'Parameter values '!$G$19+2*('Parameter values '!$G$20)*$A141+3*('Parameter values '!$G$21)*($A141)^2</f>
        <v>34.799999999999955</v>
      </c>
      <c r="E141" s="1">
        <f aca="true" t="shared" si="38" ref="E141:E156">($H$4*$B141-$F$4)</f>
        <v>174504</v>
      </c>
      <c r="F141" s="1">
        <f aca="true" t="shared" si="39" ref="F141:F156">($H$4*$B141-$F$4)/$A141</f>
        <v>1342.3384615384616</v>
      </c>
      <c r="G141" s="7">
        <f aca="true" t="shared" si="40" ref="G141:G156">$H$4*D141/E141</f>
        <v>0.001595378902489339</v>
      </c>
      <c r="H141" s="5">
        <f aca="true" t="shared" si="41" ref="H141:H156">$H$5/(1-EXP((-1)*$H$5*$A141))</f>
        <v>0.007692308192343826</v>
      </c>
      <c r="I141" s="5">
        <f aca="true" t="shared" si="42" ref="I141:I156">$I$5/(1-EXP((-1)*$I$5*$A141))</f>
        <v>0.013746305205153174</v>
      </c>
      <c r="J141" s="5">
        <f aca="true" t="shared" si="43" ref="J141:J156">$J$5/(1-EXP((-1)*$J$5*$A141))</f>
        <v>0.021604655035578763</v>
      </c>
      <c r="K141" s="5">
        <f aca="true" t="shared" si="44" ref="K141:K156">$K$5/(1-EXP((-1)*$K$5*$A141))</f>
        <v>0.030619803347855228</v>
      </c>
      <c r="L141" s="5">
        <f aca="true" t="shared" si="45" ref="L141:L156">$L$5/(1-EXP((-1)*$L$5*$A141))</f>
        <v>0.040221886628711824</v>
      </c>
      <c r="M141" s="5">
        <f aca="true" t="shared" si="46" ref="M141:M156">$M$5/(1-EXP((-1)*$M$5*$A141))</f>
        <v>0.05007528514628846</v>
      </c>
      <c r="N141" s="5">
        <f aca="true" t="shared" si="47" ref="N141:N156">$N$5/(1-EXP((-1)*$N$5*$A141))</f>
        <v>0.060024594175832904</v>
      </c>
      <c r="O141" s="5">
        <f aca="true" t="shared" si="48" ref="O141:O156">$O$5/(1-EXP((-1)*$O$5*$A141))</f>
        <v>0.07000781747953949</v>
      </c>
      <c r="P141" s="5">
        <f aca="true" t="shared" si="49" ref="P141:P156">$P$5/(1-EXP((-1)*$P$5*$A141))</f>
        <v>0.08000243467273381</v>
      </c>
      <c r="Q141" s="5">
        <f aca="true" t="shared" si="50" ref="Q141:Q156">$Q$5/(1-EXP((-1)*$Q$5*$A141))</f>
        <v>0.09000074644991539</v>
      </c>
      <c r="R141" s="5">
        <f aca="true" t="shared" si="51" ref="R141:R156">$R$5/(1-EXP((-1)*$R$5*$A141))</f>
        <v>0.10000022603345161</v>
      </c>
    </row>
    <row r="142" spans="1:18" ht="12.75">
      <c r="A142">
        <f t="shared" si="36"/>
        <v>131</v>
      </c>
      <c r="B142" s="1">
        <f>'Parameter values '!$G$19*(A142)+'Parameter values '!$G$20*(A142)^2+('Parameter values '!$G$21)*(A142)^3</f>
        <v>22469.644</v>
      </c>
      <c r="C142" s="1">
        <f t="shared" si="37"/>
        <v>31.644000000000233</v>
      </c>
      <c r="D142" s="1">
        <f>'Parameter values '!$G$19+2*('Parameter values '!$G$20)*$A142+3*('Parameter values '!$G$21)*($A142)^2</f>
        <v>28.47199999999998</v>
      </c>
      <c r="E142" s="1">
        <f t="shared" si="38"/>
        <v>174757.152</v>
      </c>
      <c r="F142" s="1">
        <f t="shared" si="39"/>
        <v>1334.0240610687024</v>
      </c>
      <c r="G142" s="7">
        <f t="shared" si="40"/>
        <v>0.0013033858551322686</v>
      </c>
      <c r="H142" s="5">
        <f t="shared" si="41"/>
        <v>0.007633588286808164</v>
      </c>
      <c r="I142" s="5">
        <f t="shared" si="42"/>
        <v>0.013695254282783183</v>
      </c>
      <c r="J142" s="5">
        <f t="shared" si="43"/>
        <v>0.02157038584155779</v>
      </c>
      <c r="K142" s="5">
        <f t="shared" si="44"/>
        <v>0.030601118348597446</v>
      </c>
      <c r="L142" s="5">
        <f t="shared" si="45"/>
        <v>0.0402131399700179</v>
      </c>
      <c r="M142" s="5">
        <f t="shared" si="46"/>
        <v>0.05007160818790188</v>
      </c>
      <c r="N142" s="5">
        <f t="shared" si="47"/>
        <v>0.06002316136964969</v>
      </c>
      <c r="O142" s="5">
        <f t="shared" si="48"/>
        <v>0.07000728891457753</v>
      </c>
      <c r="P142" s="5">
        <f t="shared" si="49"/>
        <v>0.08000224748093995</v>
      </c>
      <c r="Q142" s="5">
        <f t="shared" si="50"/>
        <v>0.09000068220336893</v>
      </c>
      <c r="R142" s="5">
        <f t="shared" si="51"/>
        <v>0.10000020452348075</v>
      </c>
    </row>
    <row r="143" spans="1:18" ht="12.75">
      <c r="A143">
        <f t="shared" si="36"/>
        <v>132</v>
      </c>
      <c r="B143" s="1">
        <f>'Parameter values '!$G$19*(A143)+'Parameter values '!$G$20*(A143)^2+('Parameter values '!$G$21)*(A143)^3</f>
        <v>22494.912000000004</v>
      </c>
      <c r="C143" s="1">
        <f t="shared" si="37"/>
        <v>25.268000000003667</v>
      </c>
      <c r="D143" s="1">
        <f>'Parameter values '!$G$19+2*('Parameter values '!$G$20)*$A143+3*('Parameter values '!$G$21)*($A143)^2</f>
        <v>22.048000000000002</v>
      </c>
      <c r="E143" s="1">
        <f t="shared" si="38"/>
        <v>174959.29600000003</v>
      </c>
      <c r="F143" s="1">
        <f t="shared" si="39"/>
        <v>1325.4492121212124</v>
      </c>
      <c r="G143" s="7">
        <f t="shared" si="40"/>
        <v>0.0010081430597434502</v>
      </c>
      <c r="H143" s="5">
        <f t="shared" si="41"/>
        <v>0.007575758076745819</v>
      </c>
      <c r="I143" s="5">
        <f t="shared" si="42"/>
        <v>0.013645083501530627</v>
      </c>
      <c r="J143" s="5">
        <f t="shared" si="43"/>
        <v>0.021536900566753156</v>
      </c>
      <c r="K143" s="5">
        <f t="shared" si="44"/>
        <v>0.030583007364775924</v>
      </c>
      <c r="L143" s="5">
        <f t="shared" si="45"/>
        <v>0.040204739855251345</v>
      </c>
      <c r="M143" s="5">
        <f t="shared" si="46"/>
        <v>0.050068111057983686</v>
      </c>
      <c r="N143" s="5">
        <f t="shared" si="47"/>
        <v>0.060021812066145284</v>
      </c>
      <c r="O143" s="5">
        <f t="shared" si="48"/>
        <v>0.07000679609106379</v>
      </c>
      <c r="P143" s="5">
        <f t="shared" si="49"/>
        <v>0.0800020746819127</v>
      </c>
      <c r="Q143" s="5">
        <f t="shared" si="50"/>
        <v>0.09000062348652679</v>
      </c>
      <c r="R143" s="5">
        <f t="shared" si="51"/>
        <v>0.10000018506046224</v>
      </c>
    </row>
    <row r="144" spans="1:18" ht="12.75">
      <c r="A144">
        <f t="shared" si="36"/>
        <v>133</v>
      </c>
      <c r="B144" s="1">
        <f>'Parameter values '!$G$19*(A144)+'Parameter values '!$G$20*(A144)^2+('Parameter values '!$G$21)*(A144)^3</f>
        <v>22513.708</v>
      </c>
      <c r="C144" s="1">
        <f t="shared" si="37"/>
        <v>18.79599999999482</v>
      </c>
      <c r="D144" s="1">
        <f>'Parameter values '!$G$19+2*('Parameter values '!$G$20)*$A144+3*('Parameter values '!$G$21)*($A144)^2</f>
        <v>15.52800000000002</v>
      </c>
      <c r="E144" s="1">
        <f t="shared" si="38"/>
        <v>175109.664</v>
      </c>
      <c r="F144" s="1">
        <f t="shared" si="39"/>
        <v>1316.6140150375938</v>
      </c>
      <c r="G144" s="7">
        <f t="shared" si="40"/>
        <v>0.0007094068777380566</v>
      </c>
      <c r="H144" s="5">
        <f t="shared" si="41"/>
        <v>0.007518797493839301</v>
      </c>
      <c r="I144" s="5">
        <f t="shared" si="42"/>
        <v>0.013595772739361004</v>
      </c>
      <c r="J144" s="5">
        <f t="shared" si="43"/>
        <v>0.02150417908723037</v>
      </c>
      <c r="K144" s="5">
        <f t="shared" si="44"/>
        <v>0.030565452126279185</v>
      </c>
      <c r="L144" s="5">
        <f t="shared" si="45"/>
        <v>0.040196672418718916</v>
      </c>
      <c r="M144" s="5">
        <f t="shared" si="46"/>
        <v>0.05006478493841571</v>
      </c>
      <c r="N144" s="5">
        <f t="shared" si="47"/>
        <v>0.0600205413954262</v>
      </c>
      <c r="O144" s="5">
        <f t="shared" si="48"/>
        <v>0.07000633659171601</v>
      </c>
      <c r="P144" s="5">
        <f t="shared" si="49"/>
        <v>0.08000191516896858</v>
      </c>
      <c r="Q144" s="5">
        <f t="shared" si="50"/>
        <v>0.09000056982344068</v>
      </c>
      <c r="R144" s="5">
        <f t="shared" si="51"/>
        <v>0.10000016744960134</v>
      </c>
    </row>
    <row r="145" spans="1:18" ht="12.75">
      <c r="A145">
        <f t="shared" si="36"/>
        <v>134</v>
      </c>
      <c r="B145" s="1">
        <f>'Parameter values '!$G$19*(A145)+'Parameter values '!$G$20*(A145)^2+('Parameter values '!$G$21)*(A145)^3</f>
        <v>22525.935999999994</v>
      </c>
      <c r="C145" s="1">
        <f t="shared" si="37"/>
        <v>12.227999999995518</v>
      </c>
      <c r="D145" s="1">
        <f>'Parameter values '!$G$19+2*('Parameter values '!$G$20)*$A145+3*('Parameter values '!$G$21)*($A145)^2</f>
        <v>8.912000000000035</v>
      </c>
      <c r="E145" s="1">
        <f t="shared" si="38"/>
        <v>175207.48799999995</v>
      </c>
      <c r="F145" s="1">
        <f t="shared" si="39"/>
        <v>1307.5185671641786</v>
      </c>
      <c r="G145" s="7">
        <f t="shared" si="40"/>
        <v>0.00040692324748129653</v>
      </c>
      <c r="H145" s="5">
        <f t="shared" si="41"/>
        <v>0.007462687068825331</v>
      </c>
      <c r="I145" s="5">
        <f t="shared" si="42"/>
        <v>0.013547302473680873</v>
      </c>
      <c r="J145" s="5">
        <f t="shared" si="43"/>
        <v>0.021472201888084515</v>
      </c>
      <c r="K145" s="5">
        <f t="shared" si="44"/>
        <v>0.030548434982191973</v>
      </c>
      <c r="L145" s="5">
        <f t="shared" si="45"/>
        <v>0.04018892435998104</v>
      </c>
      <c r="M145" s="5">
        <f t="shared" si="46"/>
        <v>0.050061621445704654</v>
      </c>
      <c r="N145" s="5">
        <f t="shared" si="47"/>
        <v>0.06001934477200029</v>
      </c>
      <c r="O145" s="5">
        <f t="shared" si="48"/>
        <v>0.07000590816279793</v>
      </c>
      <c r="P145" s="5">
        <f t="shared" si="49"/>
        <v>0.08000176792052702</v>
      </c>
      <c r="Q145" s="5">
        <f t="shared" si="50"/>
        <v>0.09000052077912873</v>
      </c>
      <c r="R145" s="5">
        <f t="shared" si="51"/>
        <v>0.10000015151464078</v>
      </c>
    </row>
    <row r="146" spans="1:18" ht="12.75">
      <c r="A146" s="6">
        <f t="shared" si="36"/>
        <v>135</v>
      </c>
      <c r="B146" s="4">
        <f>'Parameter values '!$G$19*(A146)+'Parameter values '!$G$20*(A146)^2+('Parameter values '!$G$21)*(A146)^3</f>
        <v>22531.5</v>
      </c>
      <c r="C146" s="4">
        <f t="shared" si="37"/>
        <v>5.564000000005763</v>
      </c>
      <c r="D146" s="1">
        <f>'Parameter values '!$G$19+2*('Parameter values '!$G$20)*$A146+3*('Parameter values '!$G$21)*($A146)^2</f>
        <v>2.199999999999932</v>
      </c>
      <c r="E146" s="1">
        <f t="shared" si="38"/>
        <v>175252</v>
      </c>
      <c r="F146" s="1">
        <f t="shared" si="39"/>
        <v>1298.1629629629629</v>
      </c>
      <c r="G146" s="8">
        <f t="shared" si="40"/>
        <v>0.00010042681395932403</v>
      </c>
      <c r="H146" s="5">
        <f t="shared" si="41"/>
        <v>0.007407407909307649</v>
      </c>
      <c r="I146" s="5">
        <f t="shared" si="42"/>
        <v>0.0134996537591518</v>
      </c>
      <c r="J146" s="5">
        <f t="shared" si="43"/>
        <v>0.02144095004114233</v>
      </c>
      <c r="K146" s="5">
        <f t="shared" si="44"/>
        <v>0.030531938877595585</v>
      </c>
      <c r="L146" s="5">
        <f t="shared" si="45"/>
        <v>0.0401814829200024</v>
      </c>
      <c r="M146" s="5">
        <f t="shared" si="46"/>
        <v>0.05005861260934937</v>
      </c>
      <c r="N146" s="5">
        <f t="shared" si="47"/>
        <v>0.06001821787812375</v>
      </c>
      <c r="O146" s="5">
        <f t="shared" si="48"/>
        <v>0.07000550870304648</v>
      </c>
      <c r="P146" s="5">
        <f t="shared" si="49"/>
        <v>0.08000163199356475</v>
      </c>
      <c r="Q146" s="5">
        <f t="shared" si="50"/>
        <v>0.09000047595604936</v>
      </c>
      <c r="R146" s="5">
        <f t="shared" si="51"/>
        <v>0.10000013709609659</v>
      </c>
    </row>
    <row r="147" spans="1:18" ht="12.75">
      <c r="A147">
        <f t="shared" si="36"/>
        <v>136</v>
      </c>
      <c r="B147" s="1">
        <f>'Parameter values '!$G$19*(A147)+'Parameter values '!$G$20*(A147)^2+('Parameter values '!$G$21)*(A147)^3</f>
        <v>22530.303999999996</v>
      </c>
      <c r="C147" s="1">
        <f t="shared" si="37"/>
        <v>-1.1960000000035507</v>
      </c>
      <c r="D147" s="1">
        <f>'Parameter values '!$G$19+2*('Parameter values '!$G$20)*$A147+3*('Parameter values '!$G$21)*($A147)^2</f>
        <v>-4.607999999999947</v>
      </c>
      <c r="E147" s="1">
        <f t="shared" si="38"/>
        <v>175242.43199999997</v>
      </c>
      <c r="F147" s="1">
        <f t="shared" si="39"/>
        <v>1288.5472941176467</v>
      </c>
      <c r="G147" s="7">
        <f t="shared" si="40"/>
        <v>-0.00021036001143832326</v>
      </c>
      <c r="H147" s="5">
        <f t="shared" si="41"/>
        <v>0.007352941678548667</v>
      </c>
      <c r="I147" s="5">
        <f t="shared" si="42"/>
        <v>0.013452808206483133</v>
      </c>
      <c r="J147" s="5">
        <f t="shared" si="43"/>
        <v>0.021410405183642216</v>
      </c>
      <c r="K147" s="5">
        <f t="shared" si="44"/>
        <v>0.030515947331364812</v>
      </c>
      <c r="L147" s="5">
        <f t="shared" si="45"/>
        <v>0.04017433585837044</v>
      </c>
      <c r="M147" s="5">
        <f t="shared" si="46"/>
        <v>0.0500557508513049</v>
      </c>
      <c r="N147" s="5">
        <f t="shared" si="47"/>
        <v>0.060017156648128366</v>
      </c>
      <c r="O147" s="5">
        <f t="shared" si="48"/>
        <v>0.07000513625334973</v>
      </c>
      <c r="P147" s="5">
        <f t="shared" si="49"/>
        <v>0.08000150651757397</v>
      </c>
      <c r="Q147" s="5">
        <f t="shared" si="50"/>
        <v>0.09000043499087833</v>
      </c>
      <c r="R147" s="5">
        <f t="shared" si="51"/>
        <v>0.10000012404966188</v>
      </c>
    </row>
    <row r="148" spans="1:18" ht="12.75">
      <c r="A148">
        <f t="shared" si="36"/>
        <v>137</v>
      </c>
      <c r="B148" s="1">
        <f>'Parameter values '!$G$19*(A148)+'Parameter values '!$G$20*(A148)^2+('Parameter values '!$G$21)*(A148)^3</f>
        <v>22522.252</v>
      </c>
      <c r="C148" s="1">
        <f t="shared" si="37"/>
        <v>-8.051999999996042</v>
      </c>
      <c r="D148" s="1">
        <f>'Parameter values '!$G$19+2*('Parameter values '!$G$20)*$A148+3*('Parameter values '!$G$21)*($A148)^2</f>
        <v>-11.512000000000057</v>
      </c>
      <c r="E148" s="1">
        <f t="shared" si="38"/>
        <v>175178.016</v>
      </c>
      <c r="F148" s="1">
        <f t="shared" si="39"/>
        <v>1278.6716496350366</v>
      </c>
      <c r="G148" s="7">
        <f t="shared" si="40"/>
        <v>-0.0005257280685265921</v>
      </c>
      <c r="H148" s="5">
        <f t="shared" si="41"/>
        <v>0.007299270575189962</v>
      </c>
      <c r="I148" s="5">
        <f t="shared" si="42"/>
        <v>0.013406747962153536</v>
      </c>
      <c r="J148" s="5">
        <f t="shared" si="43"/>
        <v>0.02138054949784223</v>
      </c>
      <c r="K148" s="5">
        <f t="shared" si="44"/>
        <v>0.03050044441491159</v>
      </c>
      <c r="L148" s="5">
        <f t="shared" si="45"/>
        <v>0.04016747143152919</v>
      </c>
      <c r="M148" s="5">
        <f t="shared" si="46"/>
        <v>0.05005302896648582</v>
      </c>
      <c r="N148" s="5">
        <f t="shared" si="47"/>
        <v>0.06001615725367043</v>
      </c>
      <c r="O148" s="5">
        <f t="shared" si="48"/>
        <v>0.07000478898712448</v>
      </c>
      <c r="P148" s="5">
        <f t="shared" si="49"/>
        <v>0.08000139068898517</v>
      </c>
      <c r="Q148" s="5">
        <f t="shared" si="50"/>
        <v>0.09000039755156364</v>
      </c>
      <c r="R148" s="5">
        <f t="shared" si="51"/>
        <v>0.10000011224476252</v>
      </c>
    </row>
    <row r="149" spans="1:18" ht="12.75">
      <c r="A149">
        <f t="shared" si="36"/>
        <v>138</v>
      </c>
      <c r="B149" s="1">
        <f>'Parameter values '!$G$19*(A149)+'Parameter values '!$G$20*(A149)^2+('Parameter values '!$G$21)*(A149)^3</f>
        <v>22507.248</v>
      </c>
      <c r="C149" s="1">
        <f t="shared" si="37"/>
        <v>-15.004000000000815</v>
      </c>
      <c r="D149" s="1">
        <f>'Parameter values '!$G$19+2*('Parameter values '!$G$20)*$A149+3*('Parameter values '!$G$21)*($A149)^2</f>
        <v>-18.511999999999944</v>
      </c>
      <c r="E149" s="1">
        <f t="shared" si="38"/>
        <v>175057.984</v>
      </c>
      <c r="F149" s="1">
        <f t="shared" si="39"/>
        <v>1268.536115942029</v>
      </c>
      <c r="G149" s="7">
        <f t="shared" si="40"/>
        <v>-0.0008459825517012669</v>
      </c>
      <c r="H149" s="5">
        <f t="shared" si="41"/>
        <v>0.007246377313854476</v>
      </c>
      <c r="I149" s="5">
        <f t="shared" si="42"/>
        <v>0.01336145568901426</v>
      </c>
      <c r="J149" s="5">
        <f t="shared" si="43"/>
        <v>0.021351365691508965</v>
      </c>
      <c r="K149" s="5">
        <f t="shared" si="44"/>
        <v>0.030485414731828354</v>
      </c>
      <c r="L149" s="5">
        <f t="shared" si="45"/>
        <v>0.04016087837197894</v>
      </c>
      <c r="M149" s="5">
        <f t="shared" si="46"/>
        <v>0.05005044010425454</v>
      </c>
      <c r="N149" s="5">
        <f t="shared" si="47"/>
        <v>0.0600152160898469</v>
      </c>
      <c r="O149" s="5">
        <f t="shared" si="48"/>
        <v>0.07000446520134596</v>
      </c>
      <c r="P149" s="5">
        <f t="shared" si="49"/>
        <v>0.08000128376601917</v>
      </c>
      <c r="Q149" s="5">
        <f t="shared" si="50"/>
        <v>0.09000036333463363</v>
      </c>
      <c r="R149" s="5">
        <f t="shared" si="51"/>
        <v>0.10000010156325026</v>
      </c>
    </row>
    <row r="150" spans="1:18" ht="12.75">
      <c r="A150">
        <f t="shared" si="36"/>
        <v>139</v>
      </c>
      <c r="B150" s="1">
        <f>'Parameter values '!$G$19*(A150)+'Parameter values '!$G$20*(A150)^2+('Parameter values '!$G$21)*(A150)^3</f>
        <v>22485.195999999996</v>
      </c>
      <c r="C150" s="1">
        <f t="shared" si="37"/>
        <v>-22.052000000003318</v>
      </c>
      <c r="D150" s="1">
        <f>'Parameter values '!$G$19+2*('Parameter values '!$G$20)*$A150+3*('Parameter values '!$G$21)*($A150)^2</f>
        <v>-25.607999999999947</v>
      </c>
      <c r="E150" s="1">
        <f t="shared" si="38"/>
        <v>174881.56799999997</v>
      </c>
      <c r="F150" s="1">
        <f t="shared" si="39"/>
        <v>1258.140776978417</v>
      </c>
      <c r="G150" s="7">
        <f t="shared" si="40"/>
        <v>-0.001171444208459977</v>
      </c>
      <c r="H150" s="5">
        <f t="shared" si="41"/>
        <v>0.0071942451065860405</v>
      </c>
      <c r="I150" s="5">
        <f t="shared" si="42"/>
        <v>0.013316914547729658</v>
      </c>
      <c r="J150" s="5">
        <f t="shared" si="43"/>
        <v>0.021322836979242973</v>
      </c>
      <c r="K150" s="5">
        <f t="shared" si="44"/>
        <v>0.030470843398386783</v>
      </c>
      <c r="L150" s="5">
        <f t="shared" si="45"/>
        <v>0.04015454586839505</v>
      </c>
      <c r="M150" s="5">
        <f t="shared" si="46"/>
        <v>0.050047977750843256</v>
      </c>
      <c r="N150" s="5">
        <f t="shared" si="47"/>
        <v>0.060014329762127096</v>
      </c>
      <c r="O150" s="5">
        <f t="shared" si="48"/>
        <v>0.07000416330818532</v>
      </c>
      <c r="P150" s="5">
        <f t="shared" si="49"/>
        <v>0.08000118506393515</v>
      </c>
      <c r="Q150" s="5">
        <f t="shared" si="50"/>
        <v>0.09000033206273697</v>
      </c>
      <c r="R150" s="5">
        <f t="shared" si="51"/>
        <v>0.10000009189822025</v>
      </c>
    </row>
    <row r="151" spans="1:18" ht="12.75">
      <c r="A151">
        <f t="shared" si="36"/>
        <v>140</v>
      </c>
      <c r="B151" s="1">
        <f>'Parameter values '!$G$19*(A151)+'Parameter values '!$G$20*(A151)^2+('Parameter values '!$G$21)*(A151)^3</f>
        <v>22456</v>
      </c>
      <c r="C151" s="1">
        <f t="shared" si="37"/>
        <v>-29.195999999996275</v>
      </c>
      <c r="D151" s="1">
        <f>'Parameter values '!$G$19+2*('Parameter values '!$G$20)*$A151+3*('Parameter values '!$G$21)*($A151)^2</f>
        <v>-32.80000000000007</v>
      </c>
      <c r="E151" s="1">
        <f t="shared" si="38"/>
        <v>174648</v>
      </c>
      <c r="F151" s="1">
        <f t="shared" si="39"/>
        <v>1247.4857142857143</v>
      </c>
      <c r="G151" s="7">
        <f t="shared" si="40"/>
        <v>-0.0015024506435802332</v>
      </c>
      <c r="H151" s="5">
        <f t="shared" si="41"/>
        <v>0.007142857645084343</v>
      </c>
      <c r="I151" s="5">
        <f t="shared" si="42"/>
        <v>0.013273108179013147</v>
      </c>
      <c r="J151" s="5">
        <f t="shared" si="43"/>
        <v>0.021294947064598963</v>
      </c>
      <c r="K151" s="5">
        <f t="shared" si="44"/>
        <v>0.030456716024850113</v>
      </c>
      <c r="L151" s="5">
        <f t="shared" si="45"/>
        <v>0.04014846354662159</v>
      </c>
      <c r="M151" s="5">
        <f t="shared" si="46"/>
        <v>0.05004563571266109</v>
      </c>
      <c r="N151" s="5">
        <f t="shared" si="47"/>
        <v>0.06001349507405192</v>
      </c>
      <c r="O151" s="5">
        <f t="shared" si="48"/>
        <v>0.07000388182721379</v>
      </c>
      <c r="P151" s="5">
        <f t="shared" si="49"/>
        <v>0.08000109395064416</v>
      </c>
      <c r="Q151" s="5">
        <f t="shared" si="50"/>
        <v>0.09000030348239442</v>
      </c>
      <c r="R151" s="5">
        <f t="shared" si="51"/>
        <v>0.10000008315294107</v>
      </c>
    </row>
    <row r="152" spans="1:18" ht="12.75">
      <c r="A152">
        <f t="shared" si="36"/>
        <v>141</v>
      </c>
      <c r="B152" s="1">
        <f>'Parameter values '!$G$19*(A152)+'Parameter values '!$G$20*(A152)^2+('Parameter values '!$G$21)*(A152)^3</f>
        <v>22419.564000000006</v>
      </c>
      <c r="C152" s="1">
        <f t="shared" si="37"/>
        <v>-36.43599999999424</v>
      </c>
      <c r="D152" s="1">
        <f>'Parameter values '!$G$19+2*('Parameter values '!$G$20)*$A152+3*('Parameter values '!$G$21)*($A152)^2</f>
        <v>-40.087999999999965</v>
      </c>
      <c r="E152" s="1">
        <f t="shared" si="38"/>
        <v>174356.51200000005</v>
      </c>
      <c r="F152" s="1">
        <f t="shared" si="39"/>
        <v>1236.571007092199</v>
      </c>
      <c r="G152" s="7">
        <f t="shared" si="40"/>
        <v>-0.0018393577407650804</v>
      </c>
      <c r="H152" s="5">
        <f t="shared" si="41"/>
        <v>0.00709219908369586</v>
      </c>
      <c r="I152" s="5">
        <f t="shared" si="42"/>
        <v>0.013230020686619071</v>
      </c>
      <c r="J152" s="5">
        <f t="shared" si="43"/>
        <v>0.02126768012296128</v>
      </c>
      <c r="K152" s="5">
        <f t="shared" si="44"/>
        <v>0.030443018697559623</v>
      </c>
      <c r="L152" s="5">
        <f t="shared" si="45"/>
        <v>0.04014262145149793</v>
      </c>
      <c r="M152" s="5">
        <f t="shared" si="46"/>
        <v>0.050043408100440494</v>
      </c>
      <c r="N152" s="5">
        <f t="shared" si="47"/>
        <v>0.060012709015654975</v>
      </c>
      <c r="O152" s="5">
        <f t="shared" si="48"/>
        <v>0.07000361937813475</v>
      </c>
      <c r="P152" s="5">
        <f t="shared" si="49"/>
        <v>0.08000100984266006</v>
      </c>
      <c r="Q152" s="5">
        <f t="shared" si="50"/>
        <v>0.09000027736194395</v>
      </c>
      <c r="R152" s="5">
        <f t="shared" si="51"/>
        <v>0.10000007523988654</v>
      </c>
    </row>
    <row r="153" spans="1:18" ht="12.75">
      <c r="A153">
        <f t="shared" si="36"/>
        <v>142</v>
      </c>
      <c r="B153" s="1">
        <f>'Parameter values '!$G$19*(A153)+'Parameter values '!$G$20*(A153)^2+('Parameter values '!$G$21)*(A153)^3</f>
        <v>22375.791999999994</v>
      </c>
      <c r="C153" s="1">
        <f t="shared" si="37"/>
        <v>-43.77200000001176</v>
      </c>
      <c r="D153" s="1">
        <f>'Parameter values '!$G$19+2*('Parameter values '!$G$20)*$A153+3*('Parameter values '!$G$21)*($A153)^2</f>
        <v>-47.472000000000094</v>
      </c>
      <c r="E153" s="1">
        <f t="shared" si="38"/>
        <v>174006.33599999995</v>
      </c>
      <c r="F153" s="1">
        <f t="shared" si="39"/>
        <v>1225.396732394366</v>
      </c>
      <c r="G153" s="7">
        <f t="shared" si="40"/>
        <v>-0.002182541215050933</v>
      </c>
      <c r="H153" s="5">
        <f t="shared" si="41"/>
        <v>0.007042254023123469</v>
      </c>
      <c r="I153" s="5">
        <f t="shared" si="42"/>
        <v>0.01318763662105324</v>
      </c>
      <c r="J153" s="5">
        <f t="shared" si="43"/>
        <v>0.02124102078513746</v>
      </c>
      <c r="K153" s="5">
        <f t="shared" si="44"/>
        <v>0.03042973796175799</v>
      </c>
      <c r="L153" s="5">
        <f t="shared" si="45"/>
        <v>0.040137010029478774</v>
      </c>
      <c r="M153" s="5">
        <f t="shared" si="46"/>
        <v>0.050041289314179706</v>
      </c>
      <c r="N153" s="5">
        <f t="shared" si="47"/>
        <v>0.06001196875256298</v>
      </c>
      <c r="O153" s="5">
        <f t="shared" si="48"/>
        <v>0.07000337467400822</v>
      </c>
      <c r="P153" s="5">
        <f t="shared" si="49"/>
        <v>0.08000093220136208</v>
      </c>
      <c r="Q153" s="5">
        <f t="shared" si="50"/>
        <v>0.09000025348966294</v>
      </c>
      <c r="R153" s="5">
        <f t="shared" si="51"/>
        <v>0.1000000680798598</v>
      </c>
    </row>
    <row r="154" spans="1:18" ht="12.75">
      <c r="A154">
        <f t="shared" si="36"/>
        <v>143</v>
      </c>
      <c r="B154" s="1">
        <f>'Parameter values '!$G$19*(A154)+'Parameter values '!$G$20*(A154)^2+('Parameter values '!$G$21)*(A154)^3</f>
        <v>22324.587999999996</v>
      </c>
      <c r="C154" s="1">
        <f t="shared" si="37"/>
        <v>-51.203999999997905</v>
      </c>
      <c r="D154" s="1">
        <f>'Parameter values '!$G$19+2*('Parameter values '!$G$20)*$A154+3*('Parameter values '!$G$21)*($A154)^2</f>
        <v>-54.952</v>
      </c>
      <c r="E154" s="1">
        <f t="shared" si="38"/>
        <v>173596.70399999997</v>
      </c>
      <c r="F154" s="1">
        <f t="shared" si="39"/>
        <v>1213.9629650349648</v>
      </c>
      <c r="G154" s="7">
        <f t="shared" si="40"/>
        <v>-0.0025323983109725406</v>
      </c>
      <c r="H154" s="5">
        <f t="shared" si="41"/>
        <v>0.006993007494819594</v>
      </c>
      <c r="I154" s="5">
        <f t="shared" si="42"/>
        <v>0.013145940963966957</v>
      </c>
      <c r="J154" s="5">
        <f t="shared" si="43"/>
        <v>0.02121495412163479</v>
      </c>
      <c r="K154" s="5">
        <f t="shared" si="44"/>
        <v>0.030416860805114437</v>
      </c>
      <c r="L154" s="5">
        <f t="shared" si="45"/>
        <v>0.04013162011201007</v>
      </c>
      <c r="M154" s="5">
        <f t="shared" si="46"/>
        <v>0.05003927402884011</v>
      </c>
      <c r="N154" s="5">
        <f t="shared" si="47"/>
        <v>0.06001127161573535</v>
      </c>
      <c r="O154" s="5">
        <f t="shared" si="48"/>
        <v>0.07000314651493411</v>
      </c>
      <c r="P154" s="5">
        <f t="shared" si="49"/>
        <v>0.08000086052954453</v>
      </c>
      <c r="Q154" s="5">
        <f t="shared" si="50"/>
        <v>0.09000023167205194</v>
      </c>
      <c r="R154" s="5">
        <f t="shared" si="51"/>
        <v>0.10000006160120056</v>
      </c>
    </row>
    <row r="155" spans="1:18" ht="12.75">
      <c r="A155">
        <f t="shared" si="36"/>
        <v>144</v>
      </c>
      <c r="B155" s="1">
        <f>'Parameter values '!$G$19*(A155)+'Parameter values '!$G$20*(A155)^2+('Parameter values '!$G$21)*(A155)^3</f>
        <v>22265.856000000007</v>
      </c>
      <c r="C155" s="1">
        <f t="shared" si="37"/>
        <v>-58.73199999998906</v>
      </c>
      <c r="D155" s="1">
        <f>'Parameter values '!$G$19+2*('Parameter values '!$G$20)*$A155+3*('Parameter values '!$G$21)*($A155)^2</f>
        <v>-62.527999999999906</v>
      </c>
      <c r="E155" s="1">
        <f t="shared" si="38"/>
        <v>173126.84800000006</v>
      </c>
      <c r="F155" s="1">
        <f t="shared" si="39"/>
        <v>1202.2697777777782</v>
      </c>
      <c r="G155" s="7">
        <f t="shared" si="40"/>
        <v>-0.0028893496634329013</v>
      </c>
      <c r="H155" s="5">
        <f t="shared" si="41"/>
        <v>0.006944444946029617</v>
      </c>
      <c r="I155" s="5">
        <f t="shared" si="42"/>
        <v>0.013104919113201278</v>
      </c>
      <c r="J155" s="5">
        <f t="shared" si="43"/>
        <v>0.021189465627586605</v>
      </c>
      <c r="K155" s="5">
        <f t="shared" si="44"/>
        <v>0.030404374641918343</v>
      </c>
      <c r="L155" s="5">
        <f t="shared" si="45"/>
        <v>0.040126442899625324</v>
      </c>
      <c r="M155" s="5">
        <f t="shared" si="46"/>
        <v>0.050037357180759835</v>
      </c>
      <c r="N155" s="5">
        <f t="shared" si="47"/>
        <v>0.06001061509180526</v>
      </c>
      <c r="O155" s="5">
        <f t="shared" si="48"/>
        <v>0.07000293378216331</v>
      </c>
      <c r="P155" s="5">
        <f t="shared" si="49"/>
        <v>0.08000079436823215</v>
      </c>
      <c r="Q155" s="5">
        <f t="shared" si="50"/>
        <v>0.0900002117322661</v>
      </c>
      <c r="R155" s="5">
        <f t="shared" si="51"/>
        <v>0.100000055739068</v>
      </c>
    </row>
    <row r="156" spans="1:18" ht="12.75">
      <c r="A156">
        <f t="shared" si="36"/>
        <v>145</v>
      </c>
      <c r="B156" s="1">
        <f>'Parameter values '!$G$19*(A156)+'Parameter values '!$G$20*(A156)^2+('Parameter values '!$G$21)*(A156)^3</f>
        <v>22199.5</v>
      </c>
      <c r="C156" s="1">
        <f t="shared" si="37"/>
        <v>-66.35600000000704</v>
      </c>
      <c r="D156" s="1">
        <f>'Parameter values '!$G$19+2*('Parameter values '!$G$20)*$A156+3*('Parameter values '!$G$21)*($A156)^2</f>
        <v>-70.20000000000005</v>
      </c>
      <c r="E156" s="1">
        <f t="shared" si="38"/>
        <v>172596</v>
      </c>
      <c r="F156" s="1">
        <f t="shared" si="39"/>
        <v>1190.3172413793104</v>
      </c>
      <c r="G156" s="7">
        <f t="shared" si="40"/>
        <v>-0.003253841340471392</v>
      </c>
      <c r="H156" s="5">
        <f t="shared" si="41"/>
        <v>0.006896552225454192</v>
      </c>
      <c r="I156" s="5">
        <f t="shared" si="42"/>
        <v>0.013064556868450157</v>
      </c>
      <c r="J156" s="5">
        <f t="shared" si="43"/>
        <v>0.021164541208297027</v>
      </c>
      <c r="K156" s="5">
        <f t="shared" si="44"/>
        <v>0.03039226729790997</v>
      </c>
      <c r="L156" s="5">
        <f t="shared" si="45"/>
        <v>0.040121469946728675</v>
      </c>
      <c r="M156" s="5">
        <f t="shared" si="46"/>
        <v>0.050035533954746726</v>
      </c>
      <c r="N156" s="5">
        <f t="shared" si="47"/>
        <v>0.06000999681398662</v>
      </c>
      <c r="O156" s="5">
        <f t="shared" si="48"/>
        <v>0.0700027354326073</v>
      </c>
      <c r="P156" s="5">
        <f t="shared" si="49"/>
        <v>0.08000073329374034</v>
      </c>
      <c r="Q156" s="5">
        <f t="shared" si="50"/>
        <v>0.09000019350868176</v>
      </c>
      <c r="R156" s="5">
        <f t="shared" si="51"/>
        <v>0.1000000504347917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54"/>
  <sheetViews>
    <sheetView workbookViewId="0" topLeftCell="A1">
      <selection activeCell="A15" sqref="A15"/>
    </sheetView>
  </sheetViews>
  <sheetFormatPr defaultColWidth="9.140625" defaultRowHeight="12.75"/>
  <cols>
    <col min="2" max="3" width="9.140625" style="1" customWidth="1"/>
    <col min="4" max="4" width="7.28125" style="1" customWidth="1"/>
    <col min="5" max="7" width="13.57421875" style="1" customWidth="1"/>
    <col min="8" max="8" width="13.28125" style="1" customWidth="1"/>
    <col min="9" max="9" width="15.7109375" style="30" customWidth="1"/>
    <col min="10" max="10" width="9.00390625" style="1" customWidth="1"/>
    <col min="11" max="11" width="9.28125" style="0" customWidth="1"/>
    <col min="12" max="12" width="9.140625" style="26" customWidth="1"/>
    <col min="14" max="14" width="7.57421875" style="0" customWidth="1"/>
    <col min="15" max="15" width="8.00390625" style="0" customWidth="1"/>
    <col min="16" max="16" width="7.140625" style="0" customWidth="1"/>
    <col min="17" max="17" width="8.140625" style="0" customWidth="1"/>
    <col min="19" max="19" width="7.421875" style="0" customWidth="1"/>
    <col min="20" max="20" width="7.140625" style="0" customWidth="1"/>
  </cols>
  <sheetData>
    <row r="1" spans="1:12" s="6" customFormat="1" ht="12.75">
      <c r="A1" s="6" t="s">
        <v>67</v>
      </c>
      <c r="D1" s="6" t="s">
        <v>70</v>
      </c>
      <c r="E1" s="8"/>
      <c r="F1" s="4"/>
      <c r="I1" s="29"/>
      <c r="J1" s="4"/>
      <c r="L1" s="19"/>
    </row>
    <row r="2" spans="1:12" s="6" customFormat="1" ht="12.75">
      <c r="A2" s="6" t="s">
        <v>68</v>
      </c>
      <c r="B2" s="4"/>
      <c r="G2" s="8"/>
      <c r="I2" s="29"/>
      <c r="J2" s="4"/>
      <c r="L2" s="19"/>
    </row>
    <row r="3" spans="2:12" s="6" customFormat="1" ht="12.75">
      <c r="B3" s="4"/>
      <c r="G3" s="8"/>
      <c r="I3" s="29"/>
      <c r="J3" s="4"/>
      <c r="L3" s="19"/>
    </row>
    <row r="4" spans="1:10" ht="12.75">
      <c r="A4" t="s">
        <v>73</v>
      </c>
      <c r="J4" s="1">
        <v>8</v>
      </c>
    </row>
    <row r="5" spans="10:20" ht="12.75">
      <c r="J5" s="1">
        <v>1E-09</v>
      </c>
      <c r="K5">
        <v>0.01</v>
      </c>
      <c r="L5" s="26">
        <v>0.02</v>
      </c>
      <c r="M5">
        <v>0.03</v>
      </c>
      <c r="N5">
        <v>0.04</v>
      </c>
      <c r="O5">
        <v>0.05</v>
      </c>
      <c r="P5">
        <v>0.06</v>
      </c>
      <c r="Q5">
        <v>0.07</v>
      </c>
      <c r="R5">
        <v>0.08</v>
      </c>
      <c r="S5">
        <v>0.09</v>
      </c>
      <c r="T5">
        <v>0.1</v>
      </c>
    </row>
    <row r="7" spans="2:12" s="6" customFormat="1" ht="12.75">
      <c r="B7" s="4"/>
      <c r="C7" s="4"/>
      <c r="D7" s="4"/>
      <c r="E7" s="4" t="s">
        <v>12</v>
      </c>
      <c r="F7" s="4"/>
      <c r="G7" s="4"/>
      <c r="H7" s="4" t="s">
        <v>11</v>
      </c>
      <c r="I7" s="29" t="s">
        <v>30</v>
      </c>
      <c r="J7" s="4"/>
      <c r="L7" s="19"/>
    </row>
    <row r="8" spans="1:20" s="6" customFormat="1" ht="12.75">
      <c r="A8" s="6" t="s">
        <v>3</v>
      </c>
      <c r="B8" s="4" t="s">
        <v>4</v>
      </c>
      <c r="C8" s="4" t="s">
        <v>5</v>
      </c>
      <c r="D8" s="4" t="s">
        <v>9</v>
      </c>
      <c r="E8" s="4" t="s">
        <v>13</v>
      </c>
      <c r="F8" s="4" t="s">
        <v>31</v>
      </c>
      <c r="G8" s="4" t="s">
        <v>32</v>
      </c>
      <c r="H8" s="4" t="s">
        <v>10</v>
      </c>
      <c r="I8" s="29" t="s">
        <v>14</v>
      </c>
      <c r="J8" s="4" t="s">
        <v>15</v>
      </c>
      <c r="K8" s="4" t="s">
        <v>15</v>
      </c>
      <c r="L8" s="27" t="s">
        <v>15</v>
      </c>
      <c r="M8" s="4" t="s">
        <v>15</v>
      </c>
      <c r="N8" s="4" t="s">
        <v>15</v>
      </c>
      <c r="O8" s="4" t="s">
        <v>15</v>
      </c>
      <c r="P8" s="4" t="s">
        <v>15</v>
      </c>
      <c r="Q8" s="4" t="s">
        <v>15</v>
      </c>
      <c r="R8" s="4" t="s">
        <v>15</v>
      </c>
      <c r="S8" s="4" t="s">
        <v>15</v>
      </c>
      <c r="T8" s="4" t="s">
        <v>15</v>
      </c>
    </row>
    <row r="9" spans="1:4" ht="12.75">
      <c r="A9">
        <v>0</v>
      </c>
      <c r="B9" s="1">
        <v>0</v>
      </c>
      <c r="C9" s="1">
        <v>0</v>
      </c>
      <c r="D9" s="1">
        <v>40</v>
      </c>
    </row>
    <row r="10" spans="1:20" ht="12.75">
      <c r="A10">
        <v>1</v>
      </c>
      <c r="B10" s="1">
        <v>43.084</v>
      </c>
      <c r="C10" s="1">
        <v>43.084</v>
      </c>
      <c r="D10" s="1">
        <v>46.152</v>
      </c>
      <c r="E10" s="1">
        <v>-4655.3279999999995</v>
      </c>
      <c r="G10" s="1">
        <f>(145546.53/99)*A10</f>
        <v>1470.1669696969698</v>
      </c>
      <c r="H10" s="1">
        <v>-4655.3279999999995</v>
      </c>
      <c r="I10" s="30">
        <v>-0.07931041593632071</v>
      </c>
      <c r="J10" s="5">
        <v>1.0000000282819324</v>
      </c>
      <c r="K10" s="5">
        <v>1.00500833331945</v>
      </c>
      <c r="L10" s="28">
        <v>1.0100333331111107</v>
      </c>
      <c r="M10" s="5">
        <v>1.0150749988750234</v>
      </c>
      <c r="N10" s="5">
        <v>1.0201333297779125</v>
      </c>
      <c r="O10" s="5">
        <v>1.0252083246532946</v>
      </c>
      <c r="P10" s="5">
        <v>1.0302999820015428</v>
      </c>
      <c r="Q10" s="5">
        <v>1.0354082999900018</v>
      </c>
      <c r="R10" s="5">
        <v>1.0405332764531114</v>
      </c>
      <c r="S10" s="5">
        <v>1.0456749088925705</v>
      </c>
      <c r="T10" s="5">
        <v>1.0508331944775045</v>
      </c>
    </row>
    <row r="11" spans="1:20" ht="12.75">
      <c r="A11">
        <v>2</v>
      </c>
      <c r="B11" s="1">
        <v>92.272</v>
      </c>
      <c r="C11" s="1">
        <v>49.188</v>
      </c>
      <c r="D11" s="1">
        <v>52.208</v>
      </c>
      <c r="E11" s="1">
        <v>-4261.824</v>
      </c>
      <c r="G11" s="1">
        <f aca="true" t="shared" si="0" ref="G11:G74">(145546.53/99)*A11</f>
        <v>2940.3339393939395</v>
      </c>
      <c r="H11" s="1">
        <v>-2130.912</v>
      </c>
      <c r="I11" s="30">
        <v>-0.09800123139763632</v>
      </c>
      <c r="J11" s="5">
        <v>0.5000000141409662</v>
      </c>
      <c r="K11" s="5">
        <v>0.5050166665555553</v>
      </c>
      <c r="L11" s="28">
        <v>0.5100666648889562</v>
      </c>
      <c r="M11" s="5">
        <v>0.5151499910007714</v>
      </c>
      <c r="N11" s="5">
        <v>0.5202666382265557</v>
      </c>
      <c r="O11" s="5">
        <v>0.5254165972387522</v>
      </c>
      <c r="P11" s="5">
        <v>0.5305998560493534</v>
      </c>
      <c r="Q11" s="5">
        <v>0.5358164000133244</v>
      </c>
      <c r="R11" s="5">
        <v>0.5410662118327793</v>
      </c>
      <c r="S11" s="5">
        <v>0.5463492715619161</v>
      </c>
      <c r="T11" s="5">
        <v>0.5516655566126994</v>
      </c>
    </row>
    <row r="12" spans="1:20" ht="12.75">
      <c r="A12">
        <v>3</v>
      </c>
      <c r="B12" s="1">
        <v>147.46800000000002</v>
      </c>
      <c r="C12" s="1">
        <v>55.19600000000001</v>
      </c>
      <c r="D12" s="1">
        <v>58.168</v>
      </c>
      <c r="E12" s="1">
        <v>-3820.256</v>
      </c>
      <c r="G12" s="1">
        <f t="shared" si="0"/>
        <v>4410.50090909091</v>
      </c>
      <c r="H12" s="1">
        <v>-1273.4186666666667</v>
      </c>
      <c r="I12" s="30">
        <v>-0.12180963788814153</v>
      </c>
      <c r="J12" s="5">
        <v>0.3333333304248325</v>
      </c>
      <c r="K12" s="5">
        <v>0.3383583329583411</v>
      </c>
      <c r="L12" s="28">
        <v>0.3434333273338476</v>
      </c>
      <c r="M12" s="5">
        <v>0.34855830296419016</v>
      </c>
      <c r="N12" s="5">
        <v>0.3537332373662357</v>
      </c>
      <c r="O12" s="5">
        <v>0.3589580990838208</v>
      </c>
      <c r="P12" s="5">
        <v>0.3642328477079441</v>
      </c>
      <c r="Q12" s="5">
        <v>0.3695574339026859</v>
      </c>
      <c r="R12" s="5">
        <v>0.37493179943681876</v>
      </c>
      <c r="S12" s="5">
        <v>0.3803558772210726</v>
      </c>
      <c r="T12" s="5">
        <v>0.3858295913510083</v>
      </c>
    </row>
    <row r="13" spans="1:20" ht="12.75">
      <c r="A13">
        <v>4</v>
      </c>
      <c r="B13" s="1">
        <v>208.576</v>
      </c>
      <c r="C13" s="1">
        <v>61.107999999999976</v>
      </c>
      <c r="D13" s="1">
        <v>64.032</v>
      </c>
      <c r="E13" s="1">
        <v>-3331.392</v>
      </c>
      <c r="G13" s="1">
        <f t="shared" si="0"/>
        <v>5880.667878787879</v>
      </c>
      <c r="H13" s="1">
        <v>-832.848</v>
      </c>
      <c r="I13" s="30">
        <v>-0.15376635352429255</v>
      </c>
      <c r="J13" s="5">
        <v>0.25000000013158896</v>
      </c>
      <c r="K13" s="5">
        <v>0.2550333324444781</v>
      </c>
      <c r="L13" s="28">
        <v>0.26013331911327786</v>
      </c>
      <c r="M13" s="5">
        <v>0.2652999280246767</v>
      </c>
      <c r="N13" s="5">
        <v>0.2705331059163896</v>
      </c>
      <c r="O13" s="5">
        <v>0.2758327783063497</v>
      </c>
      <c r="P13" s="5">
        <v>0.28119884957761404</v>
      </c>
      <c r="Q13" s="5">
        <v>0.28663120308719964</v>
      </c>
      <c r="R13" s="5">
        <v>0.29212970129861227</v>
      </c>
      <c r="S13" s="5">
        <v>0.2976941859377692</v>
      </c>
      <c r="T13" s="5">
        <v>0.30332447817197367</v>
      </c>
    </row>
    <row r="14" spans="1:20" ht="12.75">
      <c r="A14">
        <v>5</v>
      </c>
      <c r="B14" s="1">
        <v>275.5</v>
      </c>
      <c r="C14" s="1">
        <v>66.924</v>
      </c>
      <c r="D14" s="1">
        <v>69.8</v>
      </c>
      <c r="E14" s="1">
        <v>-2796</v>
      </c>
      <c r="G14" s="1">
        <f t="shared" si="0"/>
        <v>7350.834848484848</v>
      </c>
      <c r="H14" s="1">
        <v>-559.2</v>
      </c>
      <c r="I14" s="30">
        <v>-0.19971387696709583</v>
      </c>
      <c r="J14" s="5">
        <v>0.20000000121549422</v>
      </c>
      <c r="K14" s="5">
        <v>0.20504166493065892</v>
      </c>
      <c r="L14" s="28">
        <v>0.21016663889550088</v>
      </c>
      <c r="M14" s="5">
        <v>0.21537485945029247</v>
      </c>
      <c r="N14" s="5">
        <v>0.22066622264507976</v>
      </c>
      <c r="O14" s="5">
        <v>0.22604058320938994</v>
      </c>
      <c r="P14" s="5">
        <v>0.23149775481060494</v>
      </c>
      <c r="Q14" s="5">
        <v>0.2370375103846118</v>
      </c>
      <c r="R14" s="5">
        <v>0.24265958253757894</v>
      </c>
      <c r="S14" s="5">
        <v>0.24836366401747145</v>
      </c>
      <c r="T14" s="5">
        <v>0.2541494082536798</v>
      </c>
    </row>
    <row r="15" spans="1:20" ht="12.75">
      <c r="A15">
        <v>6</v>
      </c>
      <c r="B15" s="1">
        <v>348.144</v>
      </c>
      <c r="C15" s="1">
        <v>72.644</v>
      </c>
      <c r="D15" s="1">
        <v>75.47200000000001</v>
      </c>
      <c r="E15" s="1">
        <v>-2214.848</v>
      </c>
      <c r="G15" s="1">
        <f t="shared" si="0"/>
        <v>8821.00181818182</v>
      </c>
      <c r="H15" s="1">
        <v>-369.1413333333333</v>
      </c>
      <c r="I15" s="30">
        <v>-0.2726038084780536</v>
      </c>
      <c r="J15" s="5">
        <v>0.16666666829636909</v>
      </c>
      <c r="K15" s="5">
        <v>0.1717166636669238</v>
      </c>
      <c r="L15" s="28">
        <v>0.17686661868311784</v>
      </c>
      <c r="M15" s="5">
        <v>0.18211642385397206</v>
      </c>
      <c r="N15" s="5">
        <v>0.18746589971840938</v>
      </c>
      <c r="O15" s="5">
        <v>0.19291479567550415</v>
      </c>
      <c r="P15" s="5">
        <v>0.19846279062517946</v>
      </c>
      <c r="Q15" s="5">
        <v>0.20410949378644436</v>
      </c>
      <c r="R15" s="5">
        <v>0.20985444568909703</v>
      </c>
      <c r="S15" s="5">
        <v>0.21569711933398175</v>
      </c>
      <c r="T15" s="5">
        <v>0.22163692151608708</v>
      </c>
    </row>
    <row r="16" spans="1:20" ht="12.75">
      <c r="A16">
        <v>7</v>
      </c>
      <c r="B16" s="1">
        <v>426.412</v>
      </c>
      <c r="C16" s="1">
        <v>78.26799999999997</v>
      </c>
      <c r="D16" s="1">
        <v>81.048</v>
      </c>
      <c r="E16" s="1">
        <v>-1588.7040000000002</v>
      </c>
      <c r="G16" s="1">
        <f t="shared" si="0"/>
        <v>10291.168787878789</v>
      </c>
      <c r="H16" s="1">
        <v>-226.9577142857143</v>
      </c>
      <c r="I16" s="30">
        <v>-0.40812133663665473</v>
      </c>
      <c r="J16" s="5">
        <v>0.14285714236589625</v>
      </c>
      <c r="K16" s="5">
        <v>0.14791547142714312</v>
      </c>
      <c r="L16" s="28">
        <v>0.15309040000380697</v>
      </c>
      <c r="M16" s="5">
        <v>0.15838175738686538</v>
      </c>
      <c r="N16" s="5">
        <v>0.1637892589069712</v>
      </c>
      <c r="O16" s="5">
        <v>0.16931250741757983</v>
      </c>
      <c r="P16" s="5">
        <v>0.17495099467409514</v>
      </c>
      <c r="Q16" s="5">
        <v>0.18070410309091822</v>
      </c>
      <c r="R16" s="5">
        <v>0.18657110786454037</v>
      </c>
      <c r="S16" s="5">
        <v>0.19255117944845476</v>
      </c>
      <c r="T16" s="5">
        <v>0.1986433863634463</v>
      </c>
    </row>
    <row r="17" spans="1:20" ht="12.75">
      <c r="A17">
        <v>8</v>
      </c>
      <c r="B17" s="1">
        <v>510.20799999999997</v>
      </c>
      <c r="C17" s="1">
        <v>83.79599999999999</v>
      </c>
      <c r="D17" s="1">
        <v>86.52799999999999</v>
      </c>
      <c r="E17" s="1">
        <v>-918.3360000000002</v>
      </c>
      <c r="G17" s="1">
        <f t="shared" si="0"/>
        <v>11761.335757575758</v>
      </c>
      <c r="H17" s="1">
        <v>-114.79200000000003</v>
      </c>
      <c r="I17" s="30">
        <v>-0.7537807512718654</v>
      </c>
      <c r="J17" s="5">
        <v>0.12500000006579448</v>
      </c>
      <c r="K17" s="5">
        <v>0.13006665955663893</v>
      </c>
      <c r="L17" s="28">
        <v>0.1352665529581948</v>
      </c>
      <c r="M17" s="5">
        <v>0.14059942478880702</v>
      </c>
      <c r="N17" s="5">
        <v>0.14606485064930613</v>
      </c>
      <c r="O17" s="5">
        <v>0.15166223908598683</v>
      </c>
      <c r="P17" s="5">
        <v>0.15739083426682277</v>
      </c>
      <c r="Q17" s="5">
        <v>0.16324971938147284</v>
      </c>
      <c r="R17" s="5">
        <v>0.1692378207352561</v>
      </c>
      <c r="S17" s="5">
        <v>0.17535391250152457</v>
      </c>
      <c r="T17" s="5">
        <v>0.18159662209160943</v>
      </c>
    </row>
    <row r="18" spans="1:20" ht="12.75">
      <c r="A18">
        <v>9</v>
      </c>
      <c r="B18" s="1">
        <v>599.436</v>
      </c>
      <c r="C18" s="1">
        <v>89.22800000000007</v>
      </c>
      <c r="D18" s="1">
        <v>91.912</v>
      </c>
      <c r="E18" s="1">
        <v>-204.51199999999972</v>
      </c>
      <c r="G18" s="1">
        <f t="shared" si="0"/>
        <v>13231.502727272727</v>
      </c>
      <c r="H18" s="1">
        <v>-22.723555555555524</v>
      </c>
      <c r="I18" s="30">
        <v>-3.595368486934757</v>
      </c>
      <c r="J18" s="5">
        <v>0.11111111151225653</v>
      </c>
      <c r="K18" s="5">
        <v>0.1161861009880634</v>
      </c>
      <c r="L18" s="28">
        <v>0.12141094923598138</v>
      </c>
      <c r="M18" s="5">
        <v>0.12678529240702419</v>
      </c>
      <c r="N18" s="5">
        <v>0.13230852708345298</v>
      </c>
      <c r="O18" s="5">
        <v>0.13797981334303971</v>
      </c>
      <c r="P18" s="5">
        <v>0.14379807955598783</v>
      </c>
      <c r="Q18" s="5">
        <v>0.1497620284599093</v>
      </c>
      <c r="R18" s="5">
        <v>0.15587014444579964</v>
      </c>
      <c r="S18" s="5">
        <v>0.16212070197554804</v>
      </c>
      <c r="T18" s="5">
        <v>0.1685117750405008</v>
      </c>
    </row>
    <row r="19" spans="1:20" ht="12.75">
      <c r="A19">
        <v>10</v>
      </c>
      <c r="B19" s="1">
        <v>694</v>
      </c>
      <c r="C19" s="1">
        <v>94.56399999999996</v>
      </c>
      <c r="D19" s="1">
        <v>97.2</v>
      </c>
      <c r="E19" s="1">
        <v>552</v>
      </c>
      <c r="F19" s="1">
        <v>552</v>
      </c>
      <c r="G19" s="1">
        <f t="shared" si="0"/>
        <v>14701.669696969697</v>
      </c>
      <c r="H19" s="1">
        <v>55.2</v>
      </c>
      <c r="I19" s="30">
        <v>1.4086956521739131</v>
      </c>
      <c r="J19" s="5">
        <v>0.10000000060774711</v>
      </c>
      <c r="K19" s="5">
        <v>0.10508331944775044</v>
      </c>
      <c r="L19" s="28">
        <v>0.11033311132253988</v>
      </c>
      <c r="M19" s="5">
        <v>0.11574887740530247</v>
      </c>
      <c r="N19" s="5">
        <v>0.12132979126878947</v>
      </c>
      <c r="O19" s="5">
        <v>0.1270747041268399</v>
      </c>
      <c r="P19" s="5">
        <v>0.13298215290965223</v>
      </c>
      <c r="Q19" s="5">
        <v>0.1390503704544124</v>
      </c>
      <c r="R19" s="5">
        <v>0.14527729767328754</v>
      </c>
      <c r="S19" s="5">
        <v>0.15166059753645073</v>
      </c>
      <c r="T19" s="5">
        <v>0.15819767068693266</v>
      </c>
    </row>
    <row r="20" spans="1:20" ht="12.75">
      <c r="A20">
        <v>11</v>
      </c>
      <c r="B20" s="1">
        <v>793.804</v>
      </c>
      <c r="C20" s="1">
        <v>99.80399999999997</v>
      </c>
      <c r="D20" s="1">
        <v>102.392</v>
      </c>
      <c r="E20" s="1">
        <v>1350.4319999999998</v>
      </c>
      <c r="F20" s="1">
        <v>1350.4319999999998</v>
      </c>
      <c r="G20" s="1">
        <f t="shared" si="0"/>
        <v>16171.836666666668</v>
      </c>
      <c r="H20" s="1">
        <v>122.76654545454544</v>
      </c>
      <c r="I20" s="30">
        <v>0.6065733039501434</v>
      </c>
      <c r="J20" s="5">
        <v>0.09090909164509622</v>
      </c>
      <c r="K20" s="5">
        <v>0.09600073909497059</v>
      </c>
      <c r="L20" s="28">
        <v>0.10127546213841655</v>
      </c>
      <c r="M20" s="5">
        <v>0.1067325974060293</v>
      </c>
      <c r="N20" s="5">
        <v>0.11237104684056086</v>
      </c>
      <c r="O20" s="5">
        <v>0.11818928634677944</v>
      </c>
      <c r="P20" s="5">
        <v>0.1241853787112844</v>
      </c>
      <c r="Q20" s="5">
        <v>0.1303569898430429</v>
      </c>
      <c r="R20" s="5">
        <v>0.13670140807042142</v>
      </c>
      <c r="S20" s="5">
        <v>0.14321556618638615</v>
      </c>
      <c r="T20" s="5">
        <v>0.14989606589731946</v>
      </c>
    </row>
    <row r="21" spans="1:20" ht="12.75">
      <c r="A21">
        <v>12</v>
      </c>
      <c r="B21" s="1">
        <v>898.7520000000001</v>
      </c>
      <c r="C21" s="1">
        <v>104.94800000000009</v>
      </c>
      <c r="D21" s="1">
        <v>107.488</v>
      </c>
      <c r="E21" s="1">
        <v>2190.0160000000005</v>
      </c>
      <c r="F21" s="1">
        <v>2190.0160000000005</v>
      </c>
      <c r="G21" s="1">
        <f t="shared" si="0"/>
        <v>17642.00363636364</v>
      </c>
      <c r="H21" s="1">
        <v>182.50133333333338</v>
      </c>
      <c r="I21" s="30">
        <v>0.3926473596539933</v>
      </c>
      <c r="J21" s="5">
        <v>0.08333333414818454</v>
      </c>
      <c r="K21" s="5">
        <v>0.08843330934155892</v>
      </c>
      <c r="L21" s="28">
        <v>0.09373294985920469</v>
      </c>
      <c r="M21" s="5">
        <v>0.09923139531258973</v>
      </c>
      <c r="N21" s="5">
        <v>0.10492722284454852</v>
      </c>
      <c r="O21" s="5">
        <v>0.11081846075804354</v>
      </c>
      <c r="P21" s="5">
        <v>0.11690260833434972</v>
      </c>
      <c r="Q21" s="5">
        <v>0.1231766606384876</v>
      </c>
      <c r="R21" s="5">
        <v>0.1296371378353185</v>
      </c>
      <c r="S21" s="5">
        <v>0.13628011846511545</v>
      </c>
      <c r="T21" s="5">
        <v>0.1431012760693333</v>
      </c>
    </row>
    <row r="22" spans="1:20" ht="12.75">
      <c r="A22">
        <v>13</v>
      </c>
      <c r="B22" s="1">
        <v>1008.748</v>
      </c>
      <c r="C22" s="1">
        <v>109.99599999999998</v>
      </c>
      <c r="D22" s="1">
        <v>112.48800000000001</v>
      </c>
      <c r="E22" s="1">
        <v>3069.9840000000004</v>
      </c>
      <c r="F22" s="1">
        <v>3069.9840000000004</v>
      </c>
      <c r="G22" s="1">
        <f t="shared" si="0"/>
        <v>19112.17060606061</v>
      </c>
      <c r="H22" s="1">
        <v>236.15261538461542</v>
      </c>
      <c r="I22" s="30">
        <v>0.29312986647487416</v>
      </c>
      <c r="J22" s="5">
        <v>0.07692307712780001</v>
      </c>
      <c r="K22" s="5">
        <v>0.08203137975479438</v>
      </c>
      <c r="L22" s="28">
        <v>0.08735592281866757</v>
      </c>
      <c r="M22" s="5">
        <v>0.09289561421498506</v>
      </c>
      <c r="N22" s="5">
        <v>0.09864864865472817</v>
      </c>
      <c r="O22" s="5">
        <v>0.10461252891785681</v>
      </c>
      <c r="P22" s="5">
        <v>0.1107840951938887</v>
      </c>
      <c r="Q22" s="5">
        <v>0.1171595616354173</v>
      </c>
      <c r="R22" s="5">
        <v>0.12373455930725599</v>
      </c>
      <c r="S22" s="5">
        <v>0.13050418459513977</v>
      </c>
      <c r="T22" s="5">
        <v>0.13746305205153175</v>
      </c>
    </row>
    <row r="23" spans="1:20" ht="12.75">
      <c r="A23">
        <v>14</v>
      </c>
      <c r="B23" s="1">
        <v>1123.696</v>
      </c>
      <c r="C23" s="1">
        <v>114.94799999999987</v>
      </c>
      <c r="D23" s="1">
        <v>117.392</v>
      </c>
      <c r="E23" s="1">
        <v>3989.5679999999993</v>
      </c>
      <c r="F23" s="1">
        <v>3989.5679999999993</v>
      </c>
      <c r="G23" s="1">
        <f t="shared" si="0"/>
        <v>20582.337575757578</v>
      </c>
      <c r="H23" s="1">
        <v>284.9691428571428</v>
      </c>
      <c r="I23" s="30">
        <v>0.235397917769543</v>
      </c>
      <c r="J23" s="5">
        <v>0.07142857174938844</v>
      </c>
      <c r="K23" s="5">
        <v>0.07654520000190349</v>
      </c>
      <c r="L23" s="28">
        <v>0.0818946294534856</v>
      </c>
      <c r="M23" s="5">
        <v>0.08747549733704757</v>
      </c>
      <c r="N23" s="5">
        <v>0.09328555393227018</v>
      </c>
      <c r="O23" s="5">
        <v>0.09932169318172315</v>
      </c>
      <c r="P23" s="5">
        <v>0.10557999483298937</v>
      </c>
      <c r="Q23" s="5">
        <v>0.11205577667746727</v>
      </c>
      <c r="R23" s="5">
        <v>0.11874365554353283</v>
      </c>
      <c r="S23" s="5">
        <v>0.1256376155229009</v>
      </c>
      <c r="T23" s="5">
        <v>0.1327310817901315</v>
      </c>
    </row>
    <row r="24" spans="1:20" ht="12.75">
      <c r="A24">
        <v>15</v>
      </c>
      <c r="B24" s="1">
        <v>1243.5</v>
      </c>
      <c r="C24" s="1">
        <v>119.80400000000009</v>
      </c>
      <c r="D24" s="1">
        <v>122.2</v>
      </c>
      <c r="E24" s="1">
        <v>4948</v>
      </c>
      <c r="F24" s="1">
        <v>4948</v>
      </c>
      <c r="G24" s="1">
        <f t="shared" si="0"/>
        <v>22052.504545454547</v>
      </c>
      <c r="H24" s="1">
        <v>329.8666666666667</v>
      </c>
      <c r="I24" s="30">
        <v>0.19757477768795473</v>
      </c>
      <c r="J24" s="5">
        <v>0.0666666670718314</v>
      </c>
      <c r="K24" s="5">
        <v>0.07179161981676416</v>
      </c>
      <c r="L24" s="28">
        <v>0.07716591827020165</v>
      </c>
      <c r="M24" s="5">
        <v>0.08278788800582382</v>
      </c>
      <c r="N24" s="5">
        <v>0.08865476860643483</v>
      </c>
      <c r="O24" s="5">
        <v>0.09476275672011718</v>
      </c>
      <c r="P24" s="5">
        <v>0.10110706502430049</v>
      </c>
      <c r="Q24" s="5">
        <v>0.1076819949232361</v>
      </c>
      <c r="R24" s="5">
        <v>0.11448102085546667</v>
      </c>
      <c r="S24" s="5">
        <v>0.12149688383236623</v>
      </c>
      <c r="T24" s="5">
        <v>0.12872169167888683</v>
      </c>
    </row>
    <row r="25" spans="1:20" ht="12.75">
      <c r="A25">
        <v>16</v>
      </c>
      <c r="B25" s="1">
        <v>1368.0639999999999</v>
      </c>
      <c r="C25" s="1">
        <v>124.56399999999985</v>
      </c>
      <c r="D25" s="1">
        <v>126.91199999999999</v>
      </c>
      <c r="E25" s="1">
        <v>5944.511999999999</v>
      </c>
      <c r="F25" s="1">
        <v>5944.511999999999</v>
      </c>
      <c r="G25" s="1">
        <f t="shared" si="0"/>
        <v>23522.671515151516</v>
      </c>
      <c r="H25" s="1">
        <v>371.5319999999999</v>
      </c>
      <c r="I25" s="30">
        <v>0.1707955169406673</v>
      </c>
      <c r="J25" s="5">
        <v>0.06250000046657812</v>
      </c>
      <c r="K25" s="5">
        <v>0.0676332764790974</v>
      </c>
      <c r="L25" s="28">
        <v>0.07303242532465307</v>
      </c>
      <c r="M25" s="5">
        <v>0.07869541713341138</v>
      </c>
      <c r="N25" s="5">
        <v>0.08461891036762804</v>
      </c>
      <c r="O25" s="5">
        <v>0.09079831104580471</v>
      </c>
      <c r="P25" s="5">
        <v>0.09722785337648886</v>
      </c>
      <c r="Q25" s="5">
        <v>0.10390069860059124</v>
      </c>
      <c r="R25" s="5">
        <v>0.11080904879188083</v>
      </c>
      <c r="S25" s="5">
        <v>0.1179442720188115</v>
      </c>
      <c r="T25" s="5">
        <v>0.12529703510218532</v>
      </c>
    </row>
    <row r="26" spans="1:20" ht="12.75">
      <c r="A26">
        <v>17</v>
      </c>
      <c r="B26" s="1">
        <v>1497.2920000000001</v>
      </c>
      <c r="C26" s="1">
        <v>129.2280000000003</v>
      </c>
      <c r="D26" s="1">
        <v>131.52800000000002</v>
      </c>
      <c r="E26" s="1">
        <v>6978.336000000001</v>
      </c>
      <c r="F26" s="1">
        <v>6978.336000000001</v>
      </c>
      <c r="G26" s="1">
        <f t="shared" si="0"/>
        <v>24992.838484848486</v>
      </c>
      <c r="H26" s="1">
        <v>410.4903529411765</v>
      </c>
      <c r="I26" s="30">
        <v>0.1507843703713894</v>
      </c>
      <c r="J26" s="5">
        <v>0.058823529922927095</v>
      </c>
      <c r="K26" s="5">
        <v>0.06396512788923932</v>
      </c>
      <c r="L26" s="28">
        <v>0.0693891072969828</v>
      </c>
      <c r="M26" s="5">
        <v>0.07509303629434047</v>
      </c>
      <c r="N26" s="5">
        <v>0.08107291775569095</v>
      </c>
      <c r="O26" s="5">
        <v>0.08732326913478408</v>
      </c>
      <c r="P26" s="5">
        <v>0.09383723052839336</v>
      </c>
      <c r="Q26" s="5">
        <v>0.1006066963315632</v>
      </c>
      <c r="R26" s="5">
        <v>0.10762246565186506</v>
      </c>
      <c r="S26" s="5">
        <v>0.11487440620516559</v>
      </c>
      <c r="T26" s="5">
        <v>0.12235162625848273</v>
      </c>
    </row>
    <row r="27" spans="1:20" ht="12.75">
      <c r="A27">
        <v>18</v>
      </c>
      <c r="B27" s="1">
        <v>1631.0880000000002</v>
      </c>
      <c r="C27" s="1">
        <v>133.79600000000005</v>
      </c>
      <c r="D27" s="1">
        <v>136.04800000000003</v>
      </c>
      <c r="E27" s="1">
        <v>8048.7040000000015</v>
      </c>
      <c r="F27" s="1">
        <v>8048.7040000000015</v>
      </c>
      <c r="G27" s="1">
        <f t="shared" si="0"/>
        <v>26463.005454545455</v>
      </c>
      <c r="H27" s="1">
        <v>447.1502222222223</v>
      </c>
      <c r="I27" s="30">
        <v>0.1352247517115799</v>
      </c>
      <c r="J27" s="5">
        <v>0.0555555560987897</v>
      </c>
      <c r="K27" s="5">
        <v>0.06070547461799069</v>
      </c>
      <c r="L27" s="28">
        <v>0.06615426354172649</v>
      </c>
      <c r="M27" s="5">
        <v>0.07189903977799392</v>
      </c>
      <c r="N27" s="5">
        <v>0.07793507222289982</v>
      </c>
      <c r="O27" s="5">
        <v>0.0842558875202504</v>
      </c>
      <c r="P27" s="5">
        <v>0.09085341231007697</v>
      </c>
      <c r="Q27" s="5">
        <v>0.09771814540670068</v>
      </c>
      <c r="R27" s="5">
        <v>0.10483935290561022</v>
      </c>
      <c r="S27" s="5">
        <v>0.11220527868135449</v>
      </c>
      <c r="T27" s="5">
        <v>0.1198033626515006</v>
      </c>
    </row>
    <row r="28" spans="1:20" ht="12.75">
      <c r="A28">
        <v>19</v>
      </c>
      <c r="B28" s="1">
        <v>1769.3560000000002</v>
      </c>
      <c r="C28" s="1">
        <v>138.26800000000003</v>
      </c>
      <c r="D28" s="1">
        <v>140.472</v>
      </c>
      <c r="E28" s="1">
        <v>9154.848000000002</v>
      </c>
      <c r="F28" s="1">
        <v>9154.848000000002</v>
      </c>
      <c r="G28" s="1">
        <f t="shared" si="0"/>
        <v>27933.172424242424</v>
      </c>
      <c r="H28" s="1">
        <v>481.834105263158</v>
      </c>
      <c r="I28" s="30">
        <v>0.12275201073791721</v>
      </c>
      <c r="J28" s="5">
        <v>0.05263157951326813</v>
      </c>
      <c r="K28" s="5">
        <v>0.057789817098620605</v>
      </c>
      <c r="L28" s="28">
        <v>0.0632633932800515</v>
      </c>
      <c r="M28" s="5">
        <v>0.06904892178314062</v>
      </c>
      <c r="N28" s="5">
        <v>0.07514085533873437</v>
      </c>
      <c r="O28" s="5">
        <v>0.08153162352657453</v>
      </c>
      <c r="P28" s="5">
        <v>0.08821181703760589</v>
      </c>
      <c r="Q28" s="5">
        <v>0.09517040917552703</v>
      </c>
      <c r="R28" s="5">
        <v>0.10239500469029539</v>
      </c>
      <c r="S28" s="5">
        <v>0.10987210543623702</v>
      </c>
      <c r="T28" s="5">
        <v>0.11758738242771768</v>
      </c>
    </row>
    <row r="29" spans="1:20" ht="12.75">
      <c r="A29">
        <v>20</v>
      </c>
      <c r="B29" s="1">
        <v>1912</v>
      </c>
      <c r="C29" s="1">
        <v>142.64399999999978</v>
      </c>
      <c r="D29" s="1">
        <v>144.8</v>
      </c>
      <c r="E29" s="1">
        <v>10296</v>
      </c>
      <c r="F29" s="1">
        <v>10296</v>
      </c>
      <c r="G29" s="1">
        <f t="shared" si="0"/>
        <v>29403.339393939394</v>
      </c>
      <c r="H29" s="1">
        <v>514.8</v>
      </c>
      <c r="I29" s="30">
        <v>0.11250971250971252</v>
      </c>
      <c r="J29" s="5">
        <v>0.05000000058142932</v>
      </c>
      <c r="K29" s="5">
        <v>0.05516655566126994</v>
      </c>
      <c r="L29" s="28">
        <v>0.060664895634394735</v>
      </c>
      <c r="M29" s="5">
        <v>0.06649107645482612</v>
      </c>
      <c r="N29" s="5">
        <v>0.07263864883664377</v>
      </c>
      <c r="O29" s="5">
        <v>0.07909883534346633</v>
      </c>
      <c r="P29" s="5">
        <v>0.0858607656416</v>
      </c>
      <c r="Q29" s="5">
        <v>0.09291175725309203</v>
      </c>
      <c r="R29" s="5">
        <v>0.10023762808174826</v>
      </c>
      <c r="S29" s="5">
        <v>0.10782302638635054</v>
      </c>
      <c r="T29" s="5">
        <v>0.11565176427496657</v>
      </c>
    </row>
    <row r="30" spans="1:20" ht="12.75">
      <c r="A30">
        <v>21</v>
      </c>
      <c r="B30" s="1">
        <v>2058.9240000000004</v>
      </c>
      <c r="C30" s="1">
        <v>146.92400000000043</v>
      </c>
      <c r="D30" s="1">
        <v>149.032</v>
      </c>
      <c r="E30" s="1">
        <v>11471.392000000003</v>
      </c>
      <c r="F30" s="1">
        <v>11471.392000000003</v>
      </c>
      <c r="G30" s="1">
        <f t="shared" si="0"/>
        <v>30873.506363636367</v>
      </c>
      <c r="H30" s="1">
        <v>546.256761904762</v>
      </c>
      <c r="I30" s="30">
        <v>0.10393298389593868</v>
      </c>
      <c r="J30" s="5">
        <v>0.04761904821055251</v>
      </c>
      <c r="K30" s="5">
        <v>0.05279391912895513</v>
      </c>
      <c r="L30" s="28">
        <v>0.05831699822469839</v>
      </c>
      <c r="M30" s="5">
        <v>0.06418372648281825</v>
      </c>
      <c r="N30" s="5">
        <v>0.07038666322199291</v>
      </c>
      <c r="O30" s="5">
        <v>0.07691571065945435</v>
      </c>
      <c r="P30" s="5">
        <v>0.0837584103486006</v>
      </c>
      <c r="Q30" s="5">
        <v>0.0909002942617485</v>
      </c>
      <c r="R30" s="5">
        <v>0.09832527186209447</v>
      </c>
      <c r="S30" s="5">
        <v>0.10601603402596001</v>
      </c>
      <c r="T30" s="5">
        <v>0.11395445561856206</v>
      </c>
    </row>
    <row r="31" spans="1:20" ht="12.75">
      <c r="A31">
        <v>22</v>
      </c>
      <c r="B31" s="1">
        <v>2210.032</v>
      </c>
      <c r="C31" s="1">
        <v>151.10799999999972</v>
      </c>
      <c r="D31" s="1">
        <v>153.168</v>
      </c>
      <c r="E31" s="1">
        <v>12680.256000000001</v>
      </c>
      <c r="F31" s="1">
        <v>12680.256000000001</v>
      </c>
      <c r="G31" s="1">
        <f t="shared" si="0"/>
        <v>32343.673333333336</v>
      </c>
      <c r="H31" s="1">
        <v>576.3752727272728</v>
      </c>
      <c r="I31" s="30">
        <v>0.09663401117453779</v>
      </c>
      <c r="J31" s="5">
        <v>0.04545454605193304</v>
      </c>
      <c r="K31" s="5">
        <v>0.050637731069208276</v>
      </c>
      <c r="L31" s="28">
        <v>0.05618552342028043</v>
      </c>
      <c r="M31" s="5">
        <v>0.0620926893556422</v>
      </c>
      <c r="N31" s="5">
        <v>0.06835070403521071</v>
      </c>
      <c r="O31" s="5">
        <v>0.07494803294865973</v>
      </c>
      <c r="P31" s="5">
        <v>0.08187050100918376</v>
      </c>
      <c r="Q31" s="5">
        <v>0.0891017262022925</v>
      </c>
      <c r="R31" s="5">
        <v>0.09662359287895342</v>
      </c>
      <c r="S31" s="5">
        <v>0.10441673959891186</v>
      </c>
      <c r="T31" s="5">
        <v>0.11246103822841563</v>
      </c>
    </row>
    <row r="32" spans="1:20" ht="12.75">
      <c r="A32">
        <v>23</v>
      </c>
      <c r="B32" s="1">
        <v>2365.228</v>
      </c>
      <c r="C32" s="1">
        <v>155.1959999999999</v>
      </c>
      <c r="D32" s="1">
        <v>157.208</v>
      </c>
      <c r="E32" s="1">
        <v>13921.824</v>
      </c>
      <c r="F32" s="1">
        <v>13921.824</v>
      </c>
      <c r="G32" s="1">
        <f t="shared" si="0"/>
        <v>33813.8403030303</v>
      </c>
      <c r="H32" s="1">
        <v>605.296695652174</v>
      </c>
      <c r="I32" s="30">
        <v>0.09033758794824585</v>
      </c>
      <c r="J32" s="5">
        <v>0.043478261469598344</v>
      </c>
      <c r="K32" s="5">
        <v>0.0486697587626817</v>
      </c>
      <c r="L32" s="28">
        <v>0.05424223730866725</v>
      </c>
      <c r="M32" s="5">
        <v>0.06018972633153095</v>
      </c>
      <c r="N32" s="5">
        <v>0.06650252083145396</v>
      </c>
      <c r="O32" s="5">
        <v>0.0731675304721427</v>
      </c>
      <c r="P32" s="5">
        <v>0.08016873413408555</v>
      </c>
      <c r="Q32" s="5">
        <v>0.08748770951606569</v>
      </c>
      <c r="R32" s="5">
        <v>0.09510420505949355</v>
      </c>
      <c r="S32" s="5">
        <v>0.10299672186109926</v>
      </c>
      <c r="T32" s="5">
        <v>0.11114307631959824</v>
      </c>
    </row>
    <row r="33" spans="1:20" ht="12.75">
      <c r="A33">
        <v>24</v>
      </c>
      <c r="B33" s="1">
        <v>2524.416</v>
      </c>
      <c r="C33" s="1">
        <v>159.1880000000001</v>
      </c>
      <c r="D33" s="1">
        <v>161.15200000000002</v>
      </c>
      <c r="E33" s="1">
        <v>15195.328000000001</v>
      </c>
      <c r="F33" s="1">
        <v>15195.328000000001</v>
      </c>
      <c r="G33" s="1">
        <f t="shared" si="0"/>
        <v>35284.00727272728</v>
      </c>
      <c r="H33" s="1">
        <v>633.1386666666667</v>
      </c>
      <c r="I33" s="30">
        <v>0.08484292013966398</v>
      </c>
      <c r="J33" s="5">
        <v>0.04166666707409227</v>
      </c>
      <c r="K33" s="5">
        <v>0.046866474929602345</v>
      </c>
      <c r="L33" s="28">
        <v>0.05246361142227426</v>
      </c>
      <c r="M33" s="5">
        <v>0.05845130416717486</v>
      </c>
      <c r="N33" s="5">
        <v>0.06481856891765925</v>
      </c>
      <c r="O33" s="5">
        <v>0.07155063803466664</v>
      </c>
      <c r="P33" s="5">
        <v>0.07862951467920766</v>
      </c>
      <c r="Q33" s="5">
        <v>0.08603461287933266</v>
      </c>
      <c r="R33" s="5">
        <v>0.09374344112263484</v>
      </c>
      <c r="S33" s="5">
        <v>0.10173228848275252</v>
      </c>
      <c r="T33" s="5">
        <v>0.10997687720961753</v>
      </c>
    </row>
    <row r="34" spans="1:20" ht="12.75">
      <c r="A34">
        <v>25</v>
      </c>
      <c r="B34" s="1">
        <v>2687.5</v>
      </c>
      <c r="C34" s="1">
        <v>163.08399999999983</v>
      </c>
      <c r="D34" s="1">
        <v>165</v>
      </c>
      <c r="E34" s="1">
        <v>16500</v>
      </c>
      <c r="F34" s="1">
        <v>16500</v>
      </c>
      <c r="G34" s="1">
        <f t="shared" si="0"/>
        <v>36754.17424242425</v>
      </c>
      <c r="H34" s="1">
        <v>660</v>
      </c>
      <c r="I34" s="30">
        <v>0.08</v>
      </c>
      <c r="J34" s="5">
        <v>0.04000000042073453</v>
      </c>
      <c r="K34" s="5">
        <v>0.04520811664187799</v>
      </c>
      <c r="L34" s="28">
        <v>0.050829881650735965</v>
      </c>
      <c r="M34" s="5">
        <v>0.0568576540320703</v>
      </c>
      <c r="N34" s="5">
        <v>0.06327906827477306</v>
      </c>
      <c r="O34" s="5">
        <v>0.07007755592465065</v>
      </c>
      <c r="P34" s="5">
        <v>0.07723301500733208</v>
      </c>
      <c r="Q34" s="5">
        <v>0.08472257615831023</v>
      </c>
      <c r="R34" s="5">
        <v>0.09252141141997325</v>
      </c>
      <c r="S34" s="5">
        <v>0.10060353452736726</v>
      </c>
      <c r="T34" s="5">
        <v>0.1089425489833852</v>
      </c>
    </row>
    <row r="35" spans="1:20" ht="12.75">
      <c r="A35">
        <v>26</v>
      </c>
      <c r="B35" s="1">
        <v>2854.384</v>
      </c>
      <c r="C35" s="1">
        <v>166.88400000000001</v>
      </c>
      <c r="D35" s="1">
        <v>168.752</v>
      </c>
      <c r="E35" s="1">
        <v>17835.072</v>
      </c>
      <c r="F35" s="1">
        <v>17835.072</v>
      </c>
      <c r="G35" s="1">
        <f t="shared" si="0"/>
        <v>38224.34121212122</v>
      </c>
      <c r="H35" s="1">
        <v>685.9643076923077</v>
      </c>
      <c r="I35" s="30">
        <v>0.0756944519203511</v>
      </c>
      <c r="J35" s="5">
        <v>0.03846153889236836</v>
      </c>
      <c r="K35" s="5">
        <v>0.04367796140933378</v>
      </c>
      <c r="L35" s="28">
        <v>0.04932432432736408</v>
      </c>
      <c r="M35" s="5">
        <v>0.05539204759694435</v>
      </c>
      <c r="N35" s="5">
        <v>0.061867279653627996</v>
      </c>
      <c r="O35" s="5">
        <v>0.06873152602576588</v>
      </c>
      <c r="P35" s="5">
        <v>0.07596245101509197</v>
      </c>
      <c r="Q35" s="5">
        <v>0.0835347865140385</v>
      </c>
      <c r="R35" s="5">
        <v>0.09142127989699796</v>
      </c>
      <c r="S35" s="5">
        <v>0.09959361800527837</v>
      </c>
      <c r="T35" s="5">
        <v>0.10802327517789381</v>
      </c>
    </row>
    <row r="36" spans="1:20" ht="12.75">
      <c r="A36">
        <v>27</v>
      </c>
      <c r="B36" s="1">
        <v>3024.972</v>
      </c>
      <c r="C36" s="1">
        <v>170.5880000000002</v>
      </c>
      <c r="D36" s="1">
        <v>172.40800000000002</v>
      </c>
      <c r="E36" s="1">
        <v>19199.776</v>
      </c>
      <c r="F36" s="1">
        <v>19199.776</v>
      </c>
      <c r="G36" s="1">
        <f t="shared" si="0"/>
        <v>39694.508181818186</v>
      </c>
      <c r="H36" s="1">
        <v>711.1028148148149</v>
      </c>
      <c r="I36" s="30">
        <v>0.07183750477088899</v>
      </c>
      <c r="J36" s="5">
        <v>0.037037037475340116</v>
      </c>
      <c r="K36" s="5">
        <v>0.042261764135674736</v>
      </c>
      <c r="L36" s="28">
        <v>0.047932693185329285</v>
      </c>
      <c r="M36" s="5">
        <v>0.05404023399184935</v>
      </c>
      <c r="N36" s="5">
        <v>0.06056894154005132</v>
      </c>
      <c r="O36" s="5">
        <v>0.06749826879575901</v>
      </c>
      <c r="P36" s="5">
        <v>0.074803519120903</v>
      </c>
      <c r="Q36" s="5">
        <v>0.08245691535352447</v>
      </c>
      <c r="R36" s="5">
        <v>0.0904287008735578</v>
      </c>
      <c r="S36" s="5">
        <v>0.09868819620736405</v>
      </c>
      <c r="T36" s="5">
        <v>0.10720475020571164</v>
      </c>
    </row>
    <row r="37" spans="1:20" ht="12.75">
      <c r="A37">
        <v>28</v>
      </c>
      <c r="B37" s="1">
        <v>3199.168</v>
      </c>
      <c r="C37" s="1">
        <v>174.1959999999999</v>
      </c>
      <c r="D37" s="1">
        <v>175.968</v>
      </c>
      <c r="E37" s="1">
        <v>20593.344</v>
      </c>
      <c r="F37" s="1">
        <v>20593.344</v>
      </c>
      <c r="G37" s="1">
        <f t="shared" si="0"/>
        <v>41164.675151515155</v>
      </c>
      <c r="H37" s="1">
        <v>735.4765714285714</v>
      </c>
      <c r="I37" s="30">
        <v>0.06835917469256085</v>
      </c>
      <c r="J37" s="5">
        <v>0.03571428615791438</v>
      </c>
      <c r="K37" s="5">
        <v>0.0409473147267428</v>
      </c>
      <c r="L37" s="28">
        <v>0.04664277696613509</v>
      </c>
      <c r="M37" s="5">
        <v>0.052789997416494684</v>
      </c>
      <c r="N37" s="5">
        <v>0.05937182777176642</v>
      </c>
      <c r="O37" s="5">
        <v>0.06636554089506574</v>
      </c>
      <c r="P37" s="5">
        <v>0.07374395389657085</v>
      </c>
      <c r="Q37" s="5">
        <v>0.08147667591067317</v>
      </c>
      <c r="R37" s="5">
        <v>0.08953137642972434</v>
      </c>
      <c r="S37" s="5">
        <v>0.097874982611542</v>
      </c>
      <c r="T37" s="5">
        <v>0.10647473532299483</v>
      </c>
    </row>
    <row r="38" spans="1:20" ht="12.75">
      <c r="A38">
        <v>29</v>
      </c>
      <c r="B38" s="1">
        <v>3376.8759999999997</v>
      </c>
      <c r="C38" s="1">
        <v>177.70799999999963</v>
      </c>
      <c r="D38" s="1">
        <v>179.43200000000002</v>
      </c>
      <c r="E38" s="1">
        <v>22015.007999999998</v>
      </c>
      <c r="F38" s="1">
        <v>22015.007999999998</v>
      </c>
      <c r="G38" s="1">
        <f t="shared" si="0"/>
        <v>42634.842121212125</v>
      </c>
      <c r="H38" s="1">
        <v>759.1382068965517</v>
      </c>
      <c r="I38" s="30">
        <v>0.06520351934462164</v>
      </c>
      <c r="J38" s="5">
        <v>0.034482759067879676</v>
      </c>
      <c r="K38" s="5">
        <v>0.0397240872281009</v>
      </c>
      <c r="L38" s="28">
        <v>0.04544404855741608</v>
      </c>
      <c r="M38" s="5">
        <v>0.05163080627984636</v>
      </c>
      <c r="N38" s="5">
        <v>0.05826539668411242</v>
      </c>
      <c r="O38" s="5">
        <v>0.06532278434225078</v>
      </c>
      <c r="P38" s="5">
        <v>0.07277317721978908</v>
      </c>
      <c r="Q38" s="5">
        <v>0.08058347233508335</v>
      </c>
      <c r="R38" s="5">
        <v>0.08871870527782884</v>
      </c>
      <c r="S38" s="5">
        <v>0.09714339524924777</v>
      </c>
      <c r="T38" s="5">
        <v>0.10582270604148514</v>
      </c>
    </row>
    <row r="39" spans="1:20" ht="12.75">
      <c r="A39">
        <v>30</v>
      </c>
      <c r="B39" s="1">
        <v>3558</v>
      </c>
      <c r="C39" s="1">
        <v>181.12400000000025</v>
      </c>
      <c r="D39" s="1">
        <v>182.8</v>
      </c>
      <c r="E39" s="1">
        <v>23464</v>
      </c>
      <c r="F39" s="1">
        <v>23464</v>
      </c>
      <c r="G39" s="1">
        <f t="shared" si="0"/>
        <v>44105.009090909094</v>
      </c>
      <c r="H39" s="1">
        <v>782.1333333333333</v>
      </c>
      <c r="I39" s="30">
        <v>0.06232526423457212</v>
      </c>
      <c r="J39" s="5">
        <v>0.03333333378263194</v>
      </c>
      <c r="K39" s="5">
        <v>0.038582959135100826</v>
      </c>
      <c r="L39" s="28">
        <v>0.044327384303217414</v>
      </c>
      <c r="M39" s="5">
        <v>0.050553532512150244</v>
      </c>
      <c r="N39" s="5">
        <v>0.057240510427733336</v>
      </c>
      <c r="O39" s="5">
        <v>0.06436084583944342</v>
      </c>
      <c r="P39" s="5">
        <v>0.07188201759090035</v>
      </c>
      <c r="Q39" s="5">
        <v>0.07976811893299345</v>
      </c>
      <c r="R39" s="5">
        <v>0.08798150176769402</v>
      </c>
      <c r="S39" s="5">
        <v>0.09648427518514047</v>
      </c>
      <c r="T39" s="5">
        <v>0.1052395696491256</v>
      </c>
    </row>
    <row r="40" spans="1:20" ht="12.75">
      <c r="A40">
        <v>31</v>
      </c>
      <c r="B40" s="1">
        <v>3742.4440000000004</v>
      </c>
      <c r="C40" s="1">
        <v>184.44400000000041</v>
      </c>
      <c r="D40" s="1">
        <v>186.072</v>
      </c>
      <c r="E40" s="1">
        <v>24939.552000000003</v>
      </c>
      <c r="F40" s="1">
        <v>24939.552000000003</v>
      </c>
      <c r="G40" s="1">
        <f t="shared" si="0"/>
        <v>45575.17606060606</v>
      </c>
      <c r="H40" s="1">
        <v>804.5016774193549</v>
      </c>
      <c r="I40" s="30">
        <v>0.05968735925970121</v>
      </c>
      <c r="J40" s="5">
        <v>0.03225806496633785</v>
      </c>
      <c r="K40" s="5">
        <v>0.03751598503003564</v>
      </c>
      <c r="L40" s="28">
        <v>0.04328483764135611</v>
      </c>
      <c r="M40" s="5">
        <v>0.04955022520397791</v>
      </c>
      <c r="N40" s="5">
        <v>0.05628920861283265</v>
      </c>
      <c r="O40" s="5">
        <v>0.06347175042238874</v>
      </c>
      <c r="P40" s="5">
        <v>0.07106248376876709</v>
      </c>
      <c r="Q40" s="5">
        <v>0.07902261371617889</v>
      </c>
      <c r="R40" s="5">
        <v>0.0873117691835956</v>
      </c>
      <c r="S40" s="5">
        <v>0.09588965927453787</v>
      </c>
      <c r="T40" s="5">
        <v>0.10471743701418675</v>
      </c>
    </row>
    <row r="41" spans="1:20" ht="12.75">
      <c r="A41">
        <v>32</v>
      </c>
      <c r="B41" s="1">
        <v>3930.1119999999996</v>
      </c>
      <c r="C41" s="1">
        <v>187.6679999999992</v>
      </c>
      <c r="D41" s="1">
        <v>189.248</v>
      </c>
      <c r="E41" s="1">
        <v>26440.895999999997</v>
      </c>
      <c r="F41" s="1">
        <v>26440.895999999997</v>
      </c>
      <c r="G41" s="1">
        <f t="shared" si="0"/>
        <v>47045.34303030303</v>
      </c>
      <c r="H41" s="1">
        <v>826.2779999999999</v>
      </c>
      <c r="I41" s="30">
        <v>0.057259179114051206</v>
      </c>
      <c r="J41" s="5">
        <v>0.031250000450129496</v>
      </c>
      <c r="K41" s="5">
        <v>0.03651621266232653</v>
      </c>
      <c r="L41" s="28">
        <v>0.04230945518381402</v>
      </c>
      <c r="M41" s="5">
        <v>0.04861392668824443</v>
      </c>
      <c r="N41" s="5">
        <v>0.055404524395940416</v>
      </c>
      <c r="O41" s="5">
        <v>0.06264851755109266</v>
      </c>
      <c r="P41" s="5">
        <v>0.07030758084197612</v>
      </c>
      <c r="Q41" s="5">
        <v>0.0783399543760088</v>
      </c>
      <c r="R41" s="5">
        <v>0.0867025154528649</v>
      </c>
      <c r="S41" s="5">
        <v>0.09535259532413971</v>
      </c>
      <c r="T41" s="5">
        <v>0.10424943680778889</v>
      </c>
    </row>
    <row r="42" spans="1:20" ht="12.75">
      <c r="A42">
        <v>33</v>
      </c>
      <c r="B42" s="1">
        <v>4120.907999999999</v>
      </c>
      <c r="C42" s="1">
        <v>190.79599999999982</v>
      </c>
      <c r="D42" s="1">
        <v>192.328</v>
      </c>
      <c r="E42" s="1">
        <v>27967.263999999996</v>
      </c>
      <c r="F42" s="1">
        <v>27967.263999999996</v>
      </c>
      <c r="G42" s="1">
        <f t="shared" si="0"/>
        <v>48515.51</v>
      </c>
      <c r="H42" s="1">
        <v>847.4928484848483</v>
      </c>
      <c r="I42" s="30">
        <v>0.055015177744952105</v>
      </c>
      <c r="J42" s="5">
        <v>0.03030303075226312</v>
      </c>
      <c r="K42" s="5">
        <v>0.03557753246867644</v>
      </c>
      <c r="L42" s="28">
        <v>0.04139512623709479</v>
      </c>
      <c r="M42" s="5">
        <v>0.04773852206212871</v>
      </c>
      <c r="N42" s="5">
        <v>0.054580334006122506</v>
      </c>
      <c r="O42" s="5">
        <v>0.0618850106380276</v>
      </c>
      <c r="P42" s="5">
        <v>0.06961115973260791</v>
      </c>
      <c r="Q42" s="5">
        <v>0.0777139876808967</v>
      </c>
      <c r="R42" s="5">
        <v>0.08614760226701262</v>
      </c>
      <c r="S42" s="5">
        <v>0.09486699066219802</v>
      </c>
      <c r="T42" s="5">
        <v>0.10382956315919833</v>
      </c>
    </row>
    <row r="43" spans="1:20" ht="12.75">
      <c r="A43">
        <v>34</v>
      </c>
      <c r="B43" s="1">
        <v>4314.736000000001</v>
      </c>
      <c r="C43" s="1">
        <v>193.82800000000134</v>
      </c>
      <c r="D43" s="1">
        <v>195.312</v>
      </c>
      <c r="E43" s="1">
        <v>29517.888000000006</v>
      </c>
      <c r="F43" s="1">
        <v>29517.888000000006</v>
      </c>
      <c r="G43" s="1">
        <f t="shared" si="0"/>
        <v>49985.67696969697</v>
      </c>
      <c r="H43" s="1">
        <v>868.1731764705884</v>
      </c>
      <c r="I43" s="30">
        <v>0.05293386843936801</v>
      </c>
      <c r="J43" s="5">
        <v>0.029411765249583718</v>
      </c>
      <c r="K43" s="5">
        <v>0.0346945536484914</v>
      </c>
      <c r="L43" s="28">
        <v>0.040536458877845474</v>
      </c>
      <c r="M43" s="5">
        <v>0.04691861526419668</v>
      </c>
      <c r="N43" s="5">
        <v>0.05381123282593253</v>
      </c>
      <c r="O43" s="5">
        <v>0.06117581312924136</v>
      </c>
      <c r="P43" s="5">
        <v>0.06896779324819224</v>
      </c>
      <c r="Q43" s="5">
        <v>0.0771392854137806</v>
      </c>
      <c r="R43" s="5">
        <v>0.08564162073456887</v>
      </c>
      <c r="S43" s="5">
        <v>0.0944274872422017</v>
      </c>
      <c r="T43" s="5">
        <v>0.10345254987506464</v>
      </c>
    </row>
    <row r="44" spans="1:20" ht="12.75">
      <c r="A44">
        <v>35</v>
      </c>
      <c r="B44" s="1">
        <v>4511.5</v>
      </c>
      <c r="C44" s="1">
        <v>196.7639999999992</v>
      </c>
      <c r="D44" s="1">
        <v>198.2</v>
      </c>
      <c r="E44" s="1">
        <v>31092</v>
      </c>
      <c r="F44" s="1">
        <v>31092</v>
      </c>
      <c r="G44" s="1">
        <f t="shared" si="0"/>
        <v>51455.84393939394</v>
      </c>
      <c r="H44" s="1">
        <v>888.3428571428572</v>
      </c>
      <c r="I44" s="30">
        <v>0.050997041039495684</v>
      </c>
      <c r="J44" s="5">
        <v>0.028571429107592416</v>
      </c>
      <c r="K44" s="5">
        <v>0.03386250148351597</v>
      </c>
      <c r="L44" s="28">
        <v>0.03972867727268926</v>
      </c>
      <c r="M44" s="5">
        <v>0.046149426395672606</v>
      </c>
      <c r="N44" s="5">
        <v>0.05309243271605259</v>
      </c>
      <c r="O44" s="5">
        <v>0.06051612582736446</v>
      </c>
      <c r="P44" s="5">
        <v>0.06837267337113723</v>
      </c>
      <c r="Q44" s="5">
        <v>0.07661104153993309</v>
      </c>
      <c r="R44" s="5">
        <v>0.08517978825839585</v>
      </c>
      <c r="S44" s="5">
        <v>0.09402935797726823</v>
      </c>
      <c r="T44" s="5">
        <v>0.10311376592577998</v>
      </c>
    </row>
    <row r="45" spans="1:20" ht="12.75">
      <c r="A45">
        <v>36</v>
      </c>
      <c r="B45" s="1">
        <v>4711.104</v>
      </c>
      <c r="C45" s="1">
        <v>199.60400000000027</v>
      </c>
      <c r="D45" s="1">
        <v>200.99200000000005</v>
      </c>
      <c r="E45" s="1">
        <v>32688.832000000002</v>
      </c>
      <c r="F45" s="1">
        <v>32688.832000000002</v>
      </c>
      <c r="G45" s="1">
        <f t="shared" si="0"/>
        <v>52926.01090909091</v>
      </c>
      <c r="H45" s="1">
        <v>908.0231111111111</v>
      </c>
      <c r="I45" s="30">
        <v>0.04918915426528547</v>
      </c>
      <c r="J45" s="5">
        <v>0.027777778306390926</v>
      </c>
      <c r="K45" s="5">
        <v>0.033077131770863244</v>
      </c>
      <c r="L45" s="28">
        <v>0.03896753611144991</v>
      </c>
      <c r="M45" s="5">
        <v>0.045426706155038486</v>
      </c>
      <c r="N45" s="5">
        <v>0.05241967645280511</v>
      </c>
      <c r="O45" s="5">
        <v>0.0599016813257503</v>
      </c>
      <c r="P45" s="5">
        <v>0.06782152565516834</v>
      </c>
      <c r="Q45" s="5">
        <v>0.07612498647564378</v>
      </c>
      <c r="R45" s="5">
        <v>0.08475786251034642</v>
      </c>
      <c r="S45" s="5">
        <v>0.09366842018209959</v>
      </c>
      <c r="T45" s="5">
        <v>0.10280912808072591</v>
      </c>
    </row>
    <row r="46" spans="1:20" ht="12.75">
      <c r="A46">
        <v>37</v>
      </c>
      <c r="B46" s="1">
        <v>4913.452</v>
      </c>
      <c r="C46" s="1">
        <v>202.34799999999996</v>
      </c>
      <c r="D46" s="1">
        <v>203.688</v>
      </c>
      <c r="E46" s="1">
        <v>34307.616</v>
      </c>
      <c r="F46" s="1">
        <v>34307.616</v>
      </c>
      <c r="G46" s="1">
        <f t="shared" si="0"/>
        <v>54396.17787878788</v>
      </c>
      <c r="H46" s="1">
        <v>927.232864864865</v>
      </c>
      <c r="I46" s="30">
        <v>0.04749685900646666</v>
      </c>
      <c r="J46" s="5">
        <v>0.027027027548111447</v>
      </c>
      <c r="K46" s="5">
        <v>0.03233465913177058</v>
      </c>
      <c r="L46" s="28">
        <v>0.038249248916098384</v>
      </c>
      <c r="M46" s="5">
        <v>0.04474666414829129</v>
      </c>
      <c r="N46" s="5">
        <v>0.051789166040868834</v>
      </c>
      <c r="O46" s="5">
        <v>0.05932867231613955</v>
      </c>
      <c r="P46" s="5">
        <v>0.06731053749147839</v>
      </c>
      <c r="Q46" s="5">
        <v>0.07567731522146418</v>
      </c>
      <c r="R46" s="5">
        <v>0.08437206926914954</v>
      </c>
      <c r="S46" s="5">
        <v>0.0933409628919061</v>
      </c>
      <c r="T46" s="5">
        <v>0.10253502746568484</v>
      </c>
    </row>
    <row r="47" spans="1:20" ht="12.75">
      <c r="A47">
        <v>38</v>
      </c>
      <c r="B47" s="1">
        <v>5118.448</v>
      </c>
      <c r="C47" s="1">
        <v>204.9960000000001</v>
      </c>
      <c r="D47" s="1">
        <v>206.288</v>
      </c>
      <c r="E47" s="1">
        <v>35947.584</v>
      </c>
      <c r="F47" s="1">
        <v>35947.584</v>
      </c>
      <c r="G47" s="1">
        <f t="shared" si="0"/>
        <v>55866.34484848485</v>
      </c>
      <c r="H47" s="1">
        <v>945.989052631579</v>
      </c>
      <c r="I47" s="30">
        <v>0.045908620729560014</v>
      </c>
      <c r="J47" s="5">
        <v>0.026315789987289822</v>
      </c>
      <c r="K47" s="5">
        <v>0.03163169664002575</v>
      </c>
      <c r="L47" s="28">
        <v>0.03757042766936718</v>
      </c>
      <c r="M47" s="5">
        <v>0.044105908518802944</v>
      </c>
      <c r="N47" s="5">
        <v>0.051197502345147694</v>
      </c>
      <c r="O47" s="5">
        <v>0.05879369121385884</v>
      </c>
      <c r="P47" s="5">
        <v>0.06683629768891408</v>
      </c>
      <c r="Q47" s="5">
        <v>0.0752646268053063</v>
      </c>
      <c r="R47" s="5">
        <v>0.08401904156885462</v>
      </c>
      <c r="S47" s="5">
        <v>0.09304368550868962</v>
      </c>
      <c r="T47" s="5">
        <v>0.10228826749570895</v>
      </c>
    </row>
    <row r="48" spans="1:20" ht="12.75">
      <c r="A48">
        <v>39</v>
      </c>
      <c r="B48" s="1">
        <v>5325.996</v>
      </c>
      <c r="C48" s="1">
        <v>207.54799999999977</v>
      </c>
      <c r="D48" s="1">
        <v>208.79200000000003</v>
      </c>
      <c r="E48" s="1">
        <v>37607.968</v>
      </c>
      <c r="F48" s="1">
        <v>37607.968</v>
      </c>
      <c r="G48" s="1">
        <f t="shared" si="0"/>
        <v>57336.51181818182</v>
      </c>
      <c r="H48" s="1">
        <v>964.3068717948718</v>
      </c>
      <c r="I48" s="30">
        <v>0.04441441771062984</v>
      </c>
      <c r="J48" s="5">
        <v>0.025641026147224483</v>
      </c>
      <c r="K48" s="5">
        <v>0.030965204738328353</v>
      </c>
      <c r="L48" s="28">
        <v>0.03692803173129623</v>
      </c>
      <c r="M48" s="5">
        <v>0.04350139486504658</v>
      </c>
      <c r="N48" s="5">
        <v>0.05064163401006131</v>
      </c>
      <c r="O48" s="5">
        <v>0.05829367906888826</v>
      </c>
      <c r="P48" s="5">
        <v>0.06639574533685225</v>
      </c>
      <c r="Q48" s="5">
        <v>0.07488387300498328</v>
      </c>
      <c r="R48" s="5">
        <v>0.08369576812930112</v>
      </c>
      <c r="S48" s="5">
        <v>0.09277364574895831</v>
      </c>
      <c r="T48" s="5">
        <v>0.10206601115951744</v>
      </c>
    </row>
    <row r="49" spans="1:20" ht="12.75">
      <c r="A49">
        <v>40</v>
      </c>
      <c r="B49" s="1">
        <v>5536</v>
      </c>
      <c r="C49" s="1">
        <v>210.0039999999999</v>
      </c>
      <c r="D49" s="1">
        <v>211.2</v>
      </c>
      <c r="E49" s="1">
        <v>39288</v>
      </c>
      <c r="F49" s="1">
        <v>39288</v>
      </c>
      <c r="G49" s="1">
        <f t="shared" si="0"/>
        <v>58806.67878787879</v>
      </c>
      <c r="H49" s="1">
        <v>982.2</v>
      </c>
      <c r="I49" s="30">
        <v>0.043005497861942577</v>
      </c>
      <c r="J49" s="5">
        <v>0.025000000498881483</v>
      </c>
      <c r="K49" s="5">
        <v>0.030332447817197367</v>
      </c>
      <c r="L49" s="28">
        <v>0.036319324418321884</v>
      </c>
      <c r="M49" s="5">
        <v>0.0429303828208</v>
      </c>
      <c r="N49" s="5">
        <v>0.05011881404087413</v>
      </c>
      <c r="O49" s="5">
        <v>0.057825882137483284</v>
      </c>
      <c r="P49" s="5">
        <v>0.06598612632577051</v>
      </c>
      <c r="Q49" s="5">
        <v>0.07453231472609638</v>
      </c>
      <c r="R49" s="5">
        <v>0.08339954944623111</v>
      </c>
      <c r="S49" s="5">
        <v>0.09252821527265331</v>
      </c>
      <c r="T49" s="5">
        <v>0.10186573603637741</v>
      </c>
    </row>
    <row r="50" spans="1:20" ht="12.75">
      <c r="A50">
        <v>41</v>
      </c>
      <c r="B50" s="1">
        <v>5748.3640000000005</v>
      </c>
      <c r="C50" s="1">
        <v>212.3640000000005</v>
      </c>
      <c r="D50" s="1">
        <v>213.51200000000006</v>
      </c>
      <c r="E50" s="1">
        <v>40986.912000000004</v>
      </c>
      <c r="F50" s="1">
        <v>40986.912000000004</v>
      </c>
      <c r="G50" s="1">
        <f t="shared" si="0"/>
        <v>60276.845757575764</v>
      </c>
      <c r="H50" s="1">
        <v>999.680780487805</v>
      </c>
      <c r="I50" s="30">
        <v>0.041674181260593635</v>
      </c>
      <c r="J50" s="5">
        <v>0.02439024439410607</v>
      </c>
      <c r="K50" s="5">
        <v>0.0297309571481855</v>
      </c>
      <c r="L50" s="28">
        <v>0.03574183593666919</v>
      </c>
      <c r="M50" s="5">
        <v>0.04239039898958626</v>
      </c>
      <c r="N50" s="5">
        <v>0.04962656273882981</v>
      </c>
      <c r="O50" s="5">
        <v>0.057387814806189576</v>
      </c>
      <c r="P50" s="5">
        <v>0.06560495621766987</v>
      </c>
      <c r="Q50" s="5">
        <v>0.07420748472828409</v>
      </c>
      <c r="R50" s="5">
        <v>0.08312796023560197</v>
      </c>
      <c r="S50" s="5">
        <v>0.09230504168958469</v>
      </c>
      <c r="T50" s="5">
        <v>0.10168519574220004</v>
      </c>
    </row>
    <row r="51" spans="1:20" ht="12.75">
      <c r="A51">
        <v>42</v>
      </c>
      <c r="B51" s="1">
        <v>5962.992</v>
      </c>
      <c r="C51" s="1">
        <v>214.6279999999997</v>
      </c>
      <c r="D51" s="1">
        <v>215.72800000000004</v>
      </c>
      <c r="E51" s="1">
        <v>42703.936</v>
      </c>
      <c r="F51" s="1">
        <v>42703.936</v>
      </c>
      <c r="G51" s="1">
        <f t="shared" si="0"/>
        <v>61747.01272727273</v>
      </c>
      <c r="H51" s="1">
        <v>1016.760380952381</v>
      </c>
      <c r="I51" s="30">
        <v>0.040413698634242996</v>
      </c>
      <c r="J51" s="5">
        <v>0.023809524294089703</v>
      </c>
      <c r="K51" s="5">
        <v>0.029158499112349193</v>
      </c>
      <c r="L51" s="28">
        <v>0.035193331610996456</v>
      </c>
      <c r="M51" s="5">
        <v>0.0418792051743003</v>
      </c>
      <c r="N51" s="5">
        <v>0.049162635931047236</v>
      </c>
      <c r="O51" s="5">
        <v>0.05697722780928103</v>
      </c>
      <c r="P51" s="5">
        <v>0.06524998840769466</v>
      </c>
      <c r="Q51" s="5">
        <v>0.07390715564199263</v>
      </c>
      <c r="R51" s="5">
        <v>0.08287881717562913</v>
      </c>
      <c r="S51" s="5">
        <v>0.09210201588824646</v>
      </c>
      <c r="T51" s="5">
        <v>0.10152238674950038</v>
      </c>
    </row>
    <row r="52" spans="1:20" ht="12.75">
      <c r="A52">
        <v>43</v>
      </c>
      <c r="B52" s="1">
        <v>6179.7880000000005</v>
      </c>
      <c r="C52" s="1">
        <v>216.79600000000028</v>
      </c>
      <c r="D52" s="1">
        <v>217.848</v>
      </c>
      <c r="E52" s="1">
        <v>44438.304000000004</v>
      </c>
      <c r="F52" s="1">
        <v>44438.304000000004</v>
      </c>
      <c r="G52" s="1">
        <f t="shared" si="0"/>
        <v>63217.1796969697</v>
      </c>
      <c r="H52" s="1">
        <v>1033.4489302325583</v>
      </c>
      <c r="I52" s="30">
        <v>0.039218058366943975</v>
      </c>
      <c r="J52" s="5">
        <v>0.023255814431074183</v>
      </c>
      <c r="K52" s="5">
        <v>0.028613047861955787</v>
      </c>
      <c r="L52" s="28">
        <v>0.0346717845462734</v>
      </c>
      <c r="M52" s="5">
        <v>0.041394771040002484</v>
      </c>
      <c r="N52" s="5">
        <v>0.048724997633168024</v>
      </c>
      <c r="O52" s="5">
        <v>0.056592080877686995</v>
      </c>
      <c r="P52" s="5">
        <v>0.06491918671532705</v>
      </c>
      <c r="Q52" s="5">
        <v>0.07362931241490943</v>
      </c>
      <c r="R52" s="5">
        <v>0.08265015108690166</v>
      </c>
      <c r="S52" s="5">
        <v>0.0919172438283186</v>
      </c>
      <c r="T52" s="5">
        <v>0.10137551972173693</v>
      </c>
    </row>
    <row r="53" spans="1:20" ht="12.75">
      <c r="A53">
        <v>44</v>
      </c>
      <c r="B53" s="1">
        <v>6398.656000000001</v>
      </c>
      <c r="C53" s="1">
        <v>218.8680000000004</v>
      </c>
      <c r="D53" s="1">
        <v>219.872</v>
      </c>
      <c r="E53" s="1">
        <v>46189.24800000001</v>
      </c>
      <c r="F53" s="1">
        <v>46189.24800000001</v>
      </c>
      <c r="G53" s="1">
        <f t="shared" si="0"/>
        <v>64687.34666666667</v>
      </c>
      <c r="H53" s="1">
        <v>1049.7556363636365</v>
      </c>
      <c r="I53" s="30">
        <v>0.03808193629824846</v>
      </c>
      <c r="J53" s="5">
        <v>0.02272727325535145</v>
      </c>
      <c r="K53" s="5">
        <v>0.028092761710140215</v>
      </c>
      <c r="L53" s="28">
        <v>0.034175352017605354</v>
      </c>
      <c r="M53" s="5">
        <v>0.04093525050459188</v>
      </c>
      <c r="N53" s="5">
        <v>0.04831179643947671</v>
      </c>
      <c r="O53" s="5">
        <v>0.056230519114207816</v>
      </c>
      <c r="P53" s="5">
        <v>0.06461070170025947</v>
      </c>
      <c r="Q53" s="5">
        <v>0.07337212848387717</v>
      </c>
      <c r="R53" s="5">
        <v>0.08244018284742141</v>
      </c>
      <c r="S53" s="5">
        <v>0.09174902209432777</v>
      </c>
      <c r="T53" s="5">
        <v>0.10124299465822356</v>
      </c>
    </row>
    <row r="54" spans="1:20" ht="12.75">
      <c r="A54">
        <v>45</v>
      </c>
      <c r="B54" s="1">
        <v>6619.5</v>
      </c>
      <c r="C54" s="1">
        <v>220.84399999999914</v>
      </c>
      <c r="D54" s="1">
        <v>221.8</v>
      </c>
      <c r="E54" s="1">
        <v>47956</v>
      </c>
      <c r="F54" s="1">
        <v>47956</v>
      </c>
      <c r="G54" s="1">
        <f t="shared" si="0"/>
        <v>66157.51363636364</v>
      </c>
      <c r="H54" s="1">
        <v>1065.6888888888889</v>
      </c>
      <c r="I54" s="30">
        <v>0.03700058386854617</v>
      </c>
      <c r="J54" s="5">
        <v>0.022222222741057944</v>
      </c>
      <c r="K54" s="5">
        <v>0.02759596266860794</v>
      </c>
      <c r="L54" s="28">
        <v>0.033702355008100156</v>
      </c>
      <c r="M54" s="5">
        <v>0.040498961277455406</v>
      </c>
      <c r="N54" s="5">
        <v>0.04792134506060024</v>
      </c>
      <c r="O54" s="5">
        <v>0.05589085251520403</v>
      </c>
      <c r="P54" s="5">
        <v>0.06432285012342698</v>
      </c>
      <c r="Q54" s="5">
        <v>0.07313394509343085</v>
      </c>
      <c r="R54" s="5">
        <v>0.08224730246458073</v>
      </c>
      <c r="S54" s="5">
        <v>0.09159581663278675</v>
      </c>
      <c r="T54" s="5">
        <v>0.10112337927024856</v>
      </c>
    </row>
    <row r="55" spans="1:20" ht="12.75">
      <c r="A55">
        <v>46</v>
      </c>
      <c r="B55" s="1">
        <v>6842.224</v>
      </c>
      <c r="C55" s="1">
        <v>222.72400000000016</v>
      </c>
      <c r="D55" s="1">
        <v>223.632</v>
      </c>
      <c r="E55" s="1">
        <v>49737.792</v>
      </c>
      <c r="F55" s="1">
        <v>49737.792</v>
      </c>
      <c r="G55" s="1">
        <f t="shared" si="0"/>
        <v>67627.6806060606</v>
      </c>
      <c r="H55" s="1">
        <v>1081.256347826087</v>
      </c>
      <c r="I55" s="30">
        <v>0.03596975113008635</v>
      </c>
      <c r="J55" s="5">
        <v>0.021739130944671205</v>
      </c>
      <c r="K55" s="5">
        <v>0.027121118654333625</v>
      </c>
      <c r="L55" s="28">
        <v>0.03325126041572698</v>
      </c>
      <c r="M55" s="5">
        <v>0.04008436706704278</v>
      </c>
      <c r="N55" s="5">
        <v>0.04755210252974677</v>
      </c>
      <c r="O55" s="5">
        <v>0.05557153815979912</v>
      </c>
      <c r="P55" s="5">
        <v>0.0640540970745269</v>
      </c>
      <c r="Q55" s="5">
        <v>0.07291325328289176</v>
      </c>
      <c r="R55" s="5">
        <v>0.08207005082672839</v>
      </c>
      <c r="S55" s="5">
        <v>0.09145624419548506</v>
      </c>
      <c r="T55" s="5">
        <v>0.10101539010905632</v>
      </c>
    </row>
    <row r="56" spans="1:20" ht="12.75">
      <c r="A56">
        <v>47</v>
      </c>
      <c r="B56" s="1">
        <v>7066.732000000002</v>
      </c>
      <c r="C56" s="1">
        <v>224.50800000000163</v>
      </c>
      <c r="D56" s="1">
        <v>225.36800000000005</v>
      </c>
      <c r="E56" s="1">
        <v>51533.856000000014</v>
      </c>
      <c r="F56" s="1">
        <v>51533.856000000014</v>
      </c>
      <c r="G56" s="1">
        <f t="shared" si="0"/>
        <v>69097.84757575758</v>
      </c>
      <c r="H56" s="1">
        <v>1096.465021276596</v>
      </c>
      <c r="I56" s="30">
        <v>0.03498562187933307</v>
      </c>
      <c r="J56" s="5">
        <v>0.021276596245905933</v>
      </c>
      <c r="K56" s="5">
        <v>0.026666827967745506</v>
      </c>
      <c r="L56" s="28">
        <v>0.03282066553165733</v>
      </c>
      <c r="M56" s="5">
        <v>0.03969006205985721</v>
      </c>
      <c r="N56" s="5">
        <v>0.04720265867998501</v>
      </c>
      <c r="O56" s="5">
        <v>0.05527116466917711</v>
      </c>
      <c r="P56" s="5">
        <v>0.06380304036888383</v>
      </c>
      <c r="Q56" s="5">
        <v>0.0727086781454277</v>
      </c>
      <c r="R56" s="5">
        <v>0.08190710373830239</v>
      </c>
      <c r="S56" s="5">
        <v>0.09132905609267887</v>
      </c>
      <c r="T56" s="5">
        <v>0.10091787604716354</v>
      </c>
    </row>
    <row r="57" spans="1:20" ht="12.75">
      <c r="A57">
        <v>48</v>
      </c>
      <c r="B57" s="1">
        <v>7292.928000000002</v>
      </c>
      <c r="C57" s="1">
        <v>226.1959999999999</v>
      </c>
      <c r="D57" s="1">
        <v>227.00800000000004</v>
      </c>
      <c r="E57" s="1">
        <v>53343.42400000001</v>
      </c>
      <c r="F57" s="1">
        <v>53343.42400000001</v>
      </c>
      <c r="G57" s="1">
        <f t="shared" si="0"/>
        <v>70568.01454545456</v>
      </c>
      <c r="H57" s="1">
        <v>1111.3213333333335</v>
      </c>
      <c r="I57" s="30">
        <v>0.034044758731647966</v>
      </c>
      <c r="J57" s="5">
        <v>0.020833333826166724</v>
      </c>
      <c r="K57" s="5">
        <v>0.02623180571113713</v>
      </c>
      <c r="L57" s="28">
        <v>0.032409284458829624</v>
      </c>
      <c r="M57" s="5">
        <v>0.03931475733960383</v>
      </c>
      <c r="N57" s="5">
        <v>0.04687172056131742</v>
      </c>
      <c r="O57" s="5">
        <v>0.054988438604808766</v>
      </c>
      <c r="P57" s="5">
        <v>0.06356839688275981</v>
      </c>
      <c r="Q57" s="5">
        <v>0.07251896502867548</v>
      </c>
      <c r="R57" s="5">
        <v>0.08175725790855416</v>
      </c>
      <c r="S57" s="5">
        <v>0.09121312392575502</v>
      </c>
      <c r="T57" s="5">
        <v>0.10082980378011265</v>
      </c>
    </row>
    <row r="58" spans="1:20" ht="12.75">
      <c r="A58">
        <v>49</v>
      </c>
      <c r="B58" s="1">
        <v>7520.716</v>
      </c>
      <c r="C58" s="1">
        <v>227.78799999999865</v>
      </c>
      <c r="D58" s="1">
        <v>228.55200000000002</v>
      </c>
      <c r="E58" s="1">
        <v>55165.728</v>
      </c>
      <c r="F58" s="1">
        <v>55165.728</v>
      </c>
      <c r="G58" s="1">
        <f t="shared" si="0"/>
        <v>72038.18151515152</v>
      </c>
      <c r="H58" s="1">
        <v>1125.8311836734695</v>
      </c>
      <c r="I58" s="30">
        <v>0.03314405639675416</v>
      </c>
      <c r="J58" s="5">
        <v>0.020408163750008358</v>
      </c>
      <c r="K58" s="5">
        <v>0.02581487187013118</v>
      </c>
      <c r="L58" s="28">
        <v>0.03201593619356208</v>
      </c>
      <c r="M58" s="5">
        <v>0.03895726896932078</v>
      </c>
      <c r="N58" s="5">
        <v>0.04655810052038467</v>
      </c>
      <c r="O58" s="5">
        <v>0.054722172528523634</v>
      </c>
      <c r="P58" s="5">
        <v>0.06334899055027939</v>
      </c>
      <c r="Q58" s="5">
        <v>0.07234296740053756</v>
      </c>
      <c r="R58" s="5">
        <v>0.0816194186177757</v>
      </c>
      <c r="S58" s="5">
        <v>0.0911074270226399</v>
      </c>
      <c r="T58" s="5">
        <v>0.10075024506932473</v>
      </c>
    </row>
    <row r="59" spans="1:20" ht="12.75">
      <c r="A59">
        <v>50</v>
      </c>
      <c r="B59" s="1">
        <v>7750</v>
      </c>
      <c r="C59" s="1">
        <v>229.28399999999965</v>
      </c>
      <c r="D59" s="1">
        <v>230</v>
      </c>
      <c r="E59" s="1">
        <v>57000</v>
      </c>
      <c r="F59" s="1">
        <v>57000</v>
      </c>
      <c r="G59" s="1">
        <f t="shared" si="0"/>
        <v>73508.3484848485</v>
      </c>
      <c r="H59" s="1">
        <v>1140</v>
      </c>
      <c r="I59" s="30">
        <v>0.032280701754385965</v>
      </c>
      <c r="J59" s="5">
        <v>0.020000000521229723</v>
      </c>
      <c r="K59" s="5">
        <v>0.025414940825367983</v>
      </c>
      <c r="L59" s="28">
        <v>0.03163953413738653</v>
      </c>
      <c r="M59" s="5">
        <v>0.03861650750366604</v>
      </c>
      <c r="N59" s="5">
        <v>0.046260705709986624</v>
      </c>
      <c r="O59" s="5">
        <v>0.0544712744916926</v>
      </c>
      <c r="P59" s="5">
        <v>0.06314374178947535</v>
      </c>
      <c r="Q59" s="5">
        <v>0.07217963614804598</v>
      </c>
      <c r="R59" s="5">
        <v>0.08149258882910193</v>
      </c>
      <c r="S59" s="5">
        <v>0.09101104134322369</v>
      </c>
      <c r="T59" s="5">
        <v>0.10067836549063043</v>
      </c>
    </row>
    <row r="60" spans="1:20" ht="12.75">
      <c r="A60">
        <v>51</v>
      </c>
      <c r="B60" s="1">
        <v>7980.684</v>
      </c>
      <c r="C60" s="1">
        <v>230.6840000000002</v>
      </c>
      <c r="D60" s="1">
        <v>231.35199999999998</v>
      </c>
      <c r="E60" s="1">
        <v>58845.472</v>
      </c>
      <c r="F60" s="1">
        <v>58845.472</v>
      </c>
      <c r="G60" s="1">
        <f t="shared" si="0"/>
        <v>74978.51545454546</v>
      </c>
      <c r="H60" s="1">
        <v>1153.8327843137256</v>
      </c>
      <c r="I60" s="30">
        <v>0.03145213959707893</v>
      </c>
      <c r="J60" s="5">
        <v>0.019607843649118124</v>
      </c>
      <c r="K60" s="5">
        <v>0.02503101209811349</v>
      </c>
      <c r="L60" s="28">
        <v>0.03127907684279779</v>
      </c>
      <c r="M60" s="5">
        <v>0.03829146873505519</v>
      </c>
      <c r="N60" s="5">
        <v>0.04597852883212816</v>
      </c>
      <c r="O60" s="5">
        <v>0.054234738757307915</v>
      </c>
      <c r="P60" s="5">
        <v>0.0629516581614678</v>
      </c>
      <c r="Q60" s="5">
        <v>0.0720280101136429</v>
      </c>
      <c r="R60" s="5">
        <v>0.08137585955030617</v>
      </c>
      <c r="S60" s="5">
        <v>0.09092312965828409</v>
      </c>
      <c r="T60" s="5">
        <v>0.10061341448923203</v>
      </c>
    </row>
    <row r="61" spans="1:20" ht="12.75">
      <c r="A61">
        <v>52</v>
      </c>
      <c r="B61" s="1">
        <v>8212.671999999999</v>
      </c>
      <c r="C61" s="1">
        <v>231.98799999999846</v>
      </c>
      <c r="D61" s="1">
        <v>232.60800000000003</v>
      </c>
      <c r="E61" s="1">
        <v>60701.37599999999</v>
      </c>
      <c r="F61" s="1">
        <v>60701.37599999999</v>
      </c>
      <c r="G61" s="1">
        <f t="shared" si="0"/>
        <v>76448.68242424243</v>
      </c>
      <c r="H61" s="1">
        <v>1167.3341538461536</v>
      </c>
      <c r="I61" s="30">
        <v>0.030656043118363587</v>
      </c>
      <c r="J61" s="5">
        <v>0.019230769733594</v>
      </c>
      <c r="K61" s="5">
        <v>0.02466216216368204</v>
      </c>
      <c r="L61" s="28">
        <v>0.030933639826813998</v>
      </c>
      <c r="M61" s="5">
        <v>0.037981225507545985</v>
      </c>
      <c r="N61" s="5">
        <v>0.04571063994849898</v>
      </c>
      <c r="O61" s="5">
        <v>0.054011637588946906</v>
      </c>
      <c r="P61" s="5">
        <v>0.06277182609697583</v>
      </c>
      <c r="Q61" s="5">
        <v>0.0718872077033615</v>
      </c>
      <c r="R61" s="5">
        <v>0.08126840128004267</v>
      </c>
      <c r="S61" s="5">
        <v>0.09084293283532063</v>
      </c>
      <c r="T61" s="5">
        <v>0.10055471657177957</v>
      </c>
    </row>
    <row r="62" spans="1:20" ht="12.75">
      <c r="A62">
        <v>53</v>
      </c>
      <c r="B62" s="1">
        <v>8445.867999999999</v>
      </c>
      <c r="C62" s="1">
        <v>233.1959999999999</v>
      </c>
      <c r="D62" s="1">
        <v>233.76800000000003</v>
      </c>
      <c r="E62" s="1">
        <v>62566.94399999999</v>
      </c>
      <c r="F62" s="1">
        <v>62566.94399999999</v>
      </c>
      <c r="G62" s="1">
        <f t="shared" si="0"/>
        <v>77918.8493939394</v>
      </c>
      <c r="H62" s="1">
        <v>1180.5083773584904</v>
      </c>
      <c r="I62" s="30">
        <v>0.029890288392541604</v>
      </c>
      <c r="J62" s="5">
        <v>0.01886792502239947</v>
      </c>
      <c r="K62" s="5">
        <v>0.02430753719164183</v>
      </c>
      <c r="L62" s="28">
        <v>0.03060236831131578</v>
      </c>
      <c r="M62" s="5">
        <v>0.03768492045743827</v>
      </c>
      <c r="N62" s="5">
        <v>0.0454561792173695</v>
      </c>
      <c r="O62" s="5">
        <v>0.053801113965677536</v>
      </c>
      <c r="P62" s="5">
        <v>0.06260340354941771</v>
      </c>
      <c r="Q62" s="5">
        <v>0.07175641942640018</v>
      </c>
      <c r="R62" s="5">
        <v>0.08116945639790837</v>
      </c>
      <c r="S62" s="5">
        <v>0.09076976208954787</v>
      </c>
      <c r="T62" s="5">
        <v>0.1005016634911166</v>
      </c>
    </row>
    <row r="63" spans="1:20" ht="12.75">
      <c r="A63">
        <v>54</v>
      </c>
      <c r="B63" s="1">
        <v>8680.176</v>
      </c>
      <c r="C63" s="1">
        <v>234.3080000000009</v>
      </c>
      <c r="D63" s="1">
        <v>234.83200000000002</v>
      </c>
      <c r="E63" s="1">
        <v>64441.407999999996</v>
      </c>
      <c r="F63" s="1">
        <v>64441.407999999996</v>
      </c>
      <c r="G63" s="1">
        <f t="shared" si="0"/>
        <v>79389.01636363637</v>
      </c>
      <c r="H63" s="1">
        <v>1193.3594074074074</v>
      </c>
      <c r="I63" s="30">
        <v>0.029152932226434287</v>
      </c>
      <c r="J63" s="5">
        <v>0.01851851900418451</v>
      </c>
      <c r="K63" s="5">
        <v>0.023966346592664643</v>
      </c>
      <c r="L63" s="28">
        <v>0.03028447077002566</v>
      </c>
      <c r="M63" s="5">
        <v>0.0374017595604515</v>
      </c>
      <c r="N63" s="5">
        <v>0.0452143504367789</v>
      </c>
      <c r="O63" s="5">
        <v>0.05360237510285582</v>
      </c>
      <c r="P63" s="5">
        <v>0.06244561345473306</v>
      </c>
      <c r="Q63" s="5">
        <v>0.07163490124641392</v>
      </c>
      <c r="R63" s="5">
        <v>0.08107833237844891</v>
      </c>
      <c r="S63" s="5">
        <v>0.09070299207898608</v>
      </c>
      <c r="T63" s="5">
        <v>0.100453707300006</v>
      </c>
    </row>
    <row r="64" spans="1:20" ht="12.75">
      <c r="A64">
        <v>55</v>
      </c>
      <c r="B64" s="1">
        <v>8915.5</v>
      </c>
      <c r="C64" s="1">
        <v>235.32400000000052</v>
      </c>
      <c r="D64" s="1">
        <v>235.8</v>
      </c>
      <c r="E64" s="1">
        <v>66324</v>
      </c>
      <c r="F64" s="1">
        <v>66324</v>
      </c>
      <c r="G64" s="1">
        <f t="shared" si="0"/>
        <v>80859.18333333333</v>
      </c>
      <c r="H64" s="1">
        <v>1205.8909090909092</v>
      </c>
      <c r="I64" s="30">
        <v>0.028442192871358782</v>
      </c>
      <c r="J64" s="5">
        <v>0.018181818696035135</v>
      </c>
      <c r="K64" s="5">
        <v>0.023637857269355887</v>
      </c>
      <c r="L64" s="28">
        <v>0.029979213179463893</v>
      </c>
      <c r="M64" s="5">
        <v>0.03713100638281656</v>
      </c>
      <c r="N64" s="5">
        <v>0.04498441529136625</v>
      </c>
      <c r="O64" s="5">
        <v>0.05341468667623834</v>
      </c>
      <c r="P64" s="5">
        <v>0.062297737895519</v>
      </c>
      <c r="Q64" s="5">
        <v>0.0715219686422612</v>
      </c>
      <c r="R64" s="5">
        <v>0.08099439572657885</v>
      </c>
      <c r="S64" s="5">
        <v>0.09064205473989217</v>
      </c>
      <c r="T64" s="5">
        <v>0.10041035416753796</v>
      </c>
    </row>
    <row r="65" spans="1:20" ht="12.75">
      <c r="A65">
        <v>56</v>
      </c>
      <c r="B65" s="1">
        <v>9151.744</v>
      </c>
      <c r="C65" s="1">
        <v>236.2440000000006</v>
      </c>
      <c r="D65" s="1">
        <v>236.672</v>
      </c>
      <c r="E65" s="1">
        <v>68213.952</v>
      </c>
      <c r="F65" s="1">
        <v>68213.952</v>
      </c>
      <c r="G65" s="1">
        <f t="shared" si="0"/>
        <v>82329.35030303031</v>
      </c>
      <c r="H65" s="1">
        <v>1218.1062857142858</v>
      </c>
      <c r="I65" s="30">
        <v>0.027756433170739028</v>
      </c>
      <c r="J65" s="5">
        <v>0.017857143362177363</v>
      </c>
      <c r="K65" s="5">
        <v>0.023321388483067546</v>
      </c>
      <c r="L65" s="28">
        <v>0.02968591388588321</v>
      </c>
      <c r="M65" s="5">
        <v>0.03687197694828542</v>
      </c>
      <c r="N65" s="5">
        <v>0.04476568821486217</v>
      </c>
      <c r="O65" s="5">
        <v>0.05323736766149741</v>
      </c>
      <c r="P65" s="5">
        <v>0.062159112881721844</v>
      </c>
      <c r="Q65" s="5">
        <v>0.07141699129055375</v>
      </c>
      <c r="R65" s="5">
        <v>0.08091706654643446</v>
      </c>
      <c r="S65" s="5">
        <v>0.09058643377329972</v>
      </c>
      <c r="T65" s="5">
        <v>0.10037115886655398</v>
      </c>
    </row>
    <row r="66" spans="1:20" ht="12.75">
      <c r="A66">
        <v>57</v>
      </c>
      <c r="B66" s="1">
        <v>9388.812</v>
      </c>
      <c r="C66" s="1">
        <v>237.0679999999993</v>
      </c>
      <c r="D66" s="1">
        <v>237.44800000000004</v>
      </c>
      <c r="E66" s="1">
        <v>70110.496</v>
      </c>
      <c r="F66" s="1">
        <v>70110.496</v>
      </c>
      <c r="G66" s="1">
        <f t="shared" si="0"/>
        <v>83799.51727272727</v>
      </c>
      <c r="H66" s="1">
        <v>1230.008701754386</v>
      </c>
      <c r="I66" s="30">
        <v>0.0270941457895263</v>
      </c>
      <c r="J66" s="5">
        <v>0.017543860145297057</v>
      </c>
      <c r="K66" s="5">
        <v>0.023016307261046875</v>
      </c>
      <c r="L66" s="28">
        <v>0.029403939012535293</v>
      </c>
      <c r="M66" s="5">
        <v>0.03662403514541234</v>
      </c>
      <c r="N66" s="5">
        <v>0.04455753179260939</v>
      </c>
      <c r="O66" s="5">
        <v>0.05306978571357495</v>
      </c>
      <c r="P66" s="5">
        <v>0.062029123672459746</v>
      </c>
      <c r="Q66" s="5">
        <v>0.07131938829465144</v>
      </c>
      <c r="R66" s="5">
        <v>0.08084581366792311</v>
      </c>
      <c r="S66" s="5">
        <v>0.09053565970567329</v>
      </c>
      <c r="T66" s="5">
        <v>0.10033571985277791</v>
      </c>
    </row>
    <row r="67" spans="1:20" ht="12.75">
      <c r="A67">
        <v>58</v>
      </c>
      <c r="B67" s="1">
        <v>9626.608</v>
      </c>
      <c r="C67" s="1">
        <v>237.79600000000028</v>
      </c>
      <c r="D67" s="1">
        <v>238.12800000000001</v>
      </c>
      <c r="E67" s="1">
        <v>72012.864</v>
      </c>
      <c r="F67" s="1">
        <v>72012.864</v>
      </c>
      <c r="G67" s="1">
        <f t="shared" si="0"/>
        <v>85269.68424242425</v>
      </c>
      <c r="H67" s="1">
        <v>1241.6011034482758</v>
      </c>
      <c r="I67" s="30">
        <v>0.02645394022934569</v>
      </c>
      <c r="J67" s="5">
        <v>0.017241379797964352</v>
      </c>
      <c r="K67" s="5">
        <v>0.02272202427870804</v>
      </c>
      <c r="L67" s="28">
        <v>0.02913269834205621</v>
      </c>
      <c r="M67" s="5">
        <v>0.03638658860989454</v>
      </c>
      <c r="N67" s="5">
        <v>0.04435935263891442</v>
      </c>
      <c r="O67" s="5">
        <v>0.05291135302074257</v>
      </c>
      <c r="P67" s="5">
        <v>0.06190720057396923</v>
      </c>
      <c r="Q67" s="5">
        <v>0.07122862389512687</v>
      </c>
      <c r="R67" s="5">
        <v>0.08078015026557196</v>
      </c>
      <c r="S67" s="5">
        <v>0.0904893054570292</v>
      </c>
      <c r="T67" s="5">
        <v>0.1003036748668217</v>
      </c>
    </row>
    <row r="68" spans="1:20" ht="12.75">
      <c r="A68">
        <v>59</v>
      </c>
      <c r="B68" s="1">
        <v>9865.036</v>
      </c>
      <c r="C68" s="1">
        <v>238.42799999999988</v>
      </c>
      <c r="D68" s="1">
        <v>238.71200000000002</v>
      </c>
      <c r="E68" s="1">
        <v>73920.288</v>
      </c>
      <c r="F68" s="1">
        <v>73920.288</v>
      </c>
      <c r="G68" s="1">
        <f t="shared" si="0"/>
        <v>86739.85121212121</v>
      </c>
      <c r="H68" s="1">
        <v>1252.8862372881356</v>
      </c>
      <c r="I68" s="30">
        <v>0.02583453138061367</v>
      </c>
      <c r="J68" s="5">
        <v>0.016949153053621463</v>
      </c>
      <c r="K68" s="5">
        <v>0.022437990160656063</v>
      </c>
      <c r="L68" s="28">
        <v>0.02887164161760008</v>
      </c>
      <c r="M68" s="5">
        <v>0.03615908502560308</v>
      </c>
      <c r="N68" s="5">
        <v>0.044170597692875374</v>
      </c>
      <c r="O68" s="5">
        <v>0.052761522577075726</v>
      </c>
      <c r="P68" s="5">
        <v>0.061792815157494116</v>
      </c>
      <c r="Q68" s="5">
        <v>0.0711442036055171</v>
      </c>
      <c r="R68" s="5">
        <v>0.0807196299130387</v>
      </c>
      <c r="S68" s="5">
        <v>0.09044698235865173</v>
      </c>
      <c r="T68" s="5">
        <v>0.1002746969991479</v>
      </c>
    </row>
    <row r="69" spans="1:20" ht="12.75">
      <c r="A69">
        <v>60</v>
      </c>
      <c r="B69" s="1">
        <v>10104</v>
      </c>
      <c r="C69" s="1">
        <v>238.96399999999994</v>
      </c>
      <c r="D69" s="1">
        <v>239.2</v>
      </c>
      <c r="E69" s="1">
        <v>75832</v>
      </c>
      <c r="F69" s="1">
        <v>75832</v>
      </c>
      <c r="G69" s="1">
        <f t="shared" si="0"/>
        <v>88210.01818181819</v>
      </c>
      <c r="H69" s="1">
        <v>1263.8666666666666</v>
      </c>
      <c r="I69" s="30">
        <v>0.025234729401835635</v>
      </c>
      <c r="J69" s="5">
        <v>0.016666667168871736</v>
      </c>
      <c r="K69" s="5">
        <v>0.022163692151608707</v>
      </c>
      <c r="L69" s="28">
        <v>0.028620255213866668</v>
      </c>
      <c r="M69" s="5">
        <v>0.035941008795450174</v>
      </c>
      <c r="N69" s="5">
        <v>0.04399075088384701</v>
      </c>
      <c r="O69" s="5">
        <v>0.0526197848245628</v>
      </c>
      <c r="P69" s="5">
        <v>0.06168547684843554</v>
      </c>
      <c r="Q69" s="5">
        <v>0.07106567072465027</v>
      </c>
      <c r="R69" s="5">
        <v>0.08066384302409012</v>
      </c>
      <c r="S69" s="5">
        <v>0.0904083365700054</v>
      </c>
      <c r="T69" s="5">
        <v>0.10024849116568446</v>
      </c>
    </row>
    <row r="70" spans="1:20" ht="12.75">
      <c r="A70">
        <v>61</v>
      </c>
      <c r="B70" s="1">
        <v>10343.404</v>
      </c>
      <c r="C70" s="1">
        <v>239.40400000000045</v>
      </c>
      <c r="D70" s="1">
        <v>239.59199999999998</v>
      </c>
      <c r="E70" s="1">
        <v>77747.232</v>
      </c>
      <c r="F70" s="1">
        <v>77747.232</v>
      </c>
      <c r="G70" s="1">
        <f t="shared" si="0"/>
        <v>89680.18515151515</v>
      </c>
      <c r="H70" s="1">
        <v>1274.544786885246</v>
      </c>
      <c r="I70" s="30">
        <v>0.024653430748505616</v>
      </c>
      <c r="J70" s="5">
        <v>0.01639344311642574</v>
      </c>
      <c r="K70" s="5">
        <v>0.021898651114769</v>
      </c>
      <c r="L70" s="28">
        <v>0.028378059135575506</v>
      </c>
      <c r="M70" s="5">
        <v>0.03573187803964714</v>
      </c>
      <c r="N70" s="5">
        <v>0.043819330124111176</v>
      </c>
      <c r="O70" s="5">
        <v>0.05248566462247455</v>
      </c>
      <c r="P70" s="5">
        <v>0.061584729844472316</v>
      </c>
      <c r="Q70" s="5">
        <v>0.07099260318319849</v>
      </c>
      <c r="R70" s="5">
        <v>0.08061241363719869</v>
      </c>
      <c r="S70" s="5">
        <v>0.09037304585082505</v>
      </c>
      <c r="T70" s="5">
        <v>0.10022479094831019</v>
      </c>
    </row>
    <row r="71" spans="1:20" ht="12.75">
      <c r="A71">
        <v>62</v>
      </c>
      <c r="B71" s="1">
        <v>10583.152</v>
      </c>
      <c r="C71" s="1">
        <v>239.7479999999996</v>
      </c>
      <c r="D71" s="1">
        <v>239.88800000000003</v>
      </c>
      <c r="E71" s="1">
        <v>79665.216</v>
      </c>
      <c r="F71" s="1">
        <v>79665.216</v>
      </c>
      <c r="G71" s="1">
        <f t="shared" si="0"/>
        <v>91150.35212121213</v>
      </c>
      <c r="H71" s="1">
        <v>1284.9228387096775</v>
      </c>
      <c r="I71" s="30">
        <v>0.024089610200768177</v>
      </c>
      <c r="J71" s="5">
        <v>0.016129032771988662</v>
      </c>
      <c r="K71" s="5">
        <v>0.021642418820678053</v>
      </c>
      <c r="L71" s="28">
        <v>0.028144604306416326</v>
      </c>
      <c r="M71" s="5">
        <v>0.035531241884383544</v>
      </c>
      <c r="N71" s="5">
        <v>0.0436558845917978</v>
      </c>
      <c r="O71" s="5">
        <v>0.05235871850709337</v>
      </c>
      <c r="P71" s="5">
        <v>0.061490150325822696</v>
      </c>
      <c r="Q71" s="5">
        <v>0.07092461068754603</v>
      </c>
      <c r="R71" s="5">
        <v>0.08056499650633141</v>
      </c>
      <c r="S71" s="5">
        <v>0.09034081664983269</v>
      </c>
      <c r="T71" s="5">
        <v>0.10020335576003907</v>
      </c>
    </row>
    <row r="72" spans="1:20" ht="12.75">
      <c r="A72">
        <v>63</v>
      </c>
      <c r="B72" s="1">
        <v>10823.148</v>
      </c>
      <c r="C72" s="1">
        <v>239.99599999999919</v>
      </c>
      <c r="D72" s="1">
        <v>240.08800000000002</v>
      </c>
      <c r="E72" s="1">
        <v>81585.184</v>
      </c>
      <c r="F72" s="1">
        <v>81585.184</v>
      </c>
      <c r="G72" s="1">
        <f t="shared" si="0"/>
        <v>92620.51909090909</v>
      </c>
      <c r="H72" s="1">
        <v>1295.0029206349204</v>
      </c>
      <c r="I72" s="30">
        <v>0.023542313761282935</v>
      </c>
      <c r="J72" s="5">
        <v>0.01587301637788016</v>
      </c>
      <c r="K72" s="5">
        <v>0.021394575494272754</v>
      </c>
      <c r="L72" s="28">
        <v>0.0279194701162002</v>
      </c>
      <c r="M72" s="5">
        <v>0.03533867800865334</v>
      </c>
      <c r="N72" s="5">
        <v>0.04349999227179644</v>
      </c>
      <c r="O72" s="5">
        <v>0.05223853220959347</v>
      </c>
      <c r="P72" s="5">
        <v>0.061401343925497634</v>
      </c>
      <c r="Q72" s="5">
        <v>0.07086133212871994</v>
      </c>
      <c r="R72" s="5">
        <v>0.08052127446515532</v>
      </c>
      <c r="S72" s="5">
        <v>0.09031138147622879</v>
      </c>
      <c r="T72" s="5">
        <v>0.10018396829957021</v>
      </c>
    </row>
    <row r="73" spans="1:20" ht="12.75">
      <c r="A73">
        <v>64</v>
      </c>
      <c r="B73" s="1">
        <v>11063.296</v>
      </c>
      <c r="C73" s="1">
        <v>240.14800000000105</v>
      </c>
      <c r="D73" s="1">
        <v>240.192</v>
      </c>
      <c r="E73" s="1">
        <v>83506.368</v>
      </c>
      <c r="F73" s="1">
        <v>83506.368</v>
      </c>
      <c r="G73" s="1">
        <f t="shared" si="0"/>
        <v>94090.68606060607</v>
      </c>
      <c r="H73" s="1">
        <v>1304.787</v>
      </c>
      <c r="I73" s="30">
        <v>0.02301065231336609</v>
      </c>
      <c r="J73" s="5">
        <v>0.015625000496115305</v>
      </c>
      <c r="K73" s="5">
        <v>0.02115472759190701</v>
      </c>
      <c r="L73" s="28">
        <v>0.027702262197970208</v>
      </c>
      <c r="M73" s="5">
        <v>0.03515379042098806</v>
      </c>
      <c r="N73" s="5">
        <v>0.04335125772643245</v>
      </c>
      <c r="O73" s="5">
        <v>0.052124718403894446</v>
      </c>
      <c r="P73" s="5">
        <v>0.06131794343141562</v>
      </c>
      <c r="Q73" s="5">
        <v>0.07080243322813015</v>
      </c>
      <c r="R73" s="5">
        <v>0.0804809560358824</v>
      </c>
      <c r="S73" s="5">
        <v>0.09028449652415697</v>
      </c>
      <c r="T73" s="5">
        <v>0.10016643226405623</v>
      </c>
    </row>
    <row r="74" spans="1:20" ht="12.75">
      <c r="A74">
        <v>65</v>
      </c>
      <c r="B74" s="1">
        <v>11303.5</v>
      </c>
      <c r="C74" s="1">
        <v>240.20399999999972</v>
      </c>
      <c r="D74" s="1">
        <v>240.2</v>
      </c>
      <c r="E74" s="1">
        <v>85428</v>
      </c>
      <c r="F74" s="1">
        <v>85428</v>
      </c>
      <c r="G74" s="1">
        <f t="shared" si="0"/>
        <v>95560.85303030304</v>
      </c>
      <c r="H74" s="1">
        <v>1314.2769230769231</v>
      </c>
      <c r="I74" s="30">
        <v>0.02249379594512338</v>
      </c>
      <c r="J74" s="5">
        <v>0.015384615872276975</v>
      </c>
      <c r="K74" s="5">
        <v>0.02092250578357136</v>
      </c>
      <c r="L74" s="28">
        <v>0.02749261041030635</v>
      </c>
      <c r="M74" s="5">
        <v>0.03497620744133295</v>
      </c>
      <c r="N74" s="5">
        <v>0.043209310071157525</v>
      </c>
      <c r="O74" s="5">
        <v>0.05201691465978339</v>
      </c>
      <c r="P74" s="5">
        <v>0.061239606695710457</v>
      </c>
      <c r="Q74" s="5">
        <v>0.07074760439531323</v>
      </c>
      <c r="R74" s="5">
        <v>0.08044377325742365</v>
      </c>
      <c r="S74" s="5">
        <v>0.09025993952384381</v>
      </c>
      <c r="T74" s="5">
        <v>0.10015057029257692</v>
      </c>
    </row>
    <row r="75" spans="1:20" ht="12.75">
      <c r="A75">
        <v>66</v>
      </c>
      <c r="B75" s="1">
        <v>11543.664</v>
      </c>
      <c r="C75" s="1">
        <v>240.16400000000067</v>
      </c>
      <c r="D75" s="1">
        <v>240.112</v>
      </c>
      <c r="E75" s="1">
        <v>87349.312</v>
      </c>
      <c r="F75" s="1">
        <v>87349.312</v>
      </c>
      <c r="G75" s="1">
        <f aca="true" t="shared" si="1" ref="G75:G118">(145546.53/99)*A75</f>
        <v>97031.02</v>
      </c>
      <c r="H75" s="1">
        <v>1323.4744242424242</v>
      </c>
      <c r="I75" s="30">
        <v>0.02199096885846107</v>
      </c>
      <c r="J75" s="5">
        <v>0.015151515656490923</v>
      </c>
      <c r="K75" s="5">
        <v>0.020697563118547396</v>
      </c>
      <c r="L75" s="28">
        <v>0.027290167003061253</v>
      </c>
      <c r="M75" s="5">
        <v>0.034805579866303955</v>
      </c>
      <c r="N75" s="5">
        <v>0.04307380113350631</v>
      </c>
      <c r="O75" s="5">
        <v>0.05191478157959917</v>
      </c>
      <c r="P75" s="5">
        <v>0.06116601472955185</v>
      </c>
      <c r="Q75" s="5">
        <v>0.07069655877584616</v>
      </c>
      <c r="R75" s="5">
        <v>0.08040947971050269</v>
      </c>
      <c r="S75" s="5">
        <v>0.090237507796153</v>
      </c>
      <c r="T75" s="5">
        <v>0.10013622211596737</v>
      </c>
    </row>
    <row r="76" spans="1:20" ht="12.75">
      <c r="A76">
        <v>67</v>
      </c>
      <c r="B76" s="1">
        <v>11783.692000000001</v>
      </c>
      <c r="C76" s="1">
        <v>240.02800000000025</v>
      </c>
      <c r="D76" s="1">
        <v>239.92800000000003</v>
      </c>
      <c r="E76" s="1">
        <v>89269.53600000001</v>
      </c>
      <c r="F76" s="1">
        <v>89269.53600000001</v>
      </c>
      <c r="G76" s="1">
        <f t="shared" si="1"/>
        <v>98501.18696969698</v>
      </c>
      <c r="H76" s="1">
        <v>1332.3811343283583</v>
      </c>
      <c r="I76" s="30">
        <v>0.021501444792991868</v>
      </c>
      <c r="J76" s="5">
        <v>0.014925373630642993</v>
      </c>
      <c r="K76" s="5">
        <v>0.02047957335533222</v>
      </c>
      <c r="L76" s="28">
        <v>0.027094604947361746</v>
      </c>
      <c r="M76" s="5">
        <v>0.03464157929866204</v>
      </c>
      <c r="N76" s="5">
        <v>0.04294440377616903</v>
      </c>
      <c r="O76" s="5">
        <v>0.05181800109936821</v>
      </c>
      <c r="P76" s="5">
        <v>0.061096869964383946</v>
      </c>
      <c r="Q76" s="5">
        <v>0.07064903047017244</v>
      </c>
      <c r="R76" s="5">
        <v>0.08037784871996208</v>
      </c>
      <c r="S76" s="5">
        <v>0.09021701648993556</v>
      </c>
      <c r="T76" s="5">
        <v>0.10012324289140931</v>
      </c>
    </row>
    <row r="77" spans="1:20" ht="12.75">
      <c r="A77">
        <v>68</v>
      </c>
      <c r="B77" s="1">
        <v>12023.488000000001</v>
      </c>
      <c r="C77" s="1">
        <v>239.79600000000028</v>
      </c>
      <c r="D77" s="1">
        <v>239.64800000000002</v>
      </c>
      <c r="E77" s="1">
        <v>91187.90400000001</v>
      </c>
      <c r="F77" s="1">
        <v>91187.90400000001</v>
      </c>
      <c r="G77" s="1">
        <f t="shared" si="1"/>
        <v>99971.35393939394</v>
      </c>
      <c r="H77" s="1">
        <v>1340.9985882352942</v>
      </c>
      <c r="I77" s="30">
        <v>0.021024542904286955</v>
      </c>
      <c r="J77" s="5">
        <v>0.014705882864892005</v>
      </c>
      <c r="K77" s="5">
        <v>0.020268229438922737</v>
      </c>
      <c r="L77" s="28">
        <v>0.026905616412966266</v>
      </c>
      <c r="M77" s="5">
        <v>0.03448389662409612</v>
      </c>
      <c r="N77" s="5">
        <v>0.04282081036728443</v>
      </c>
      <c r="O77" s="5">
        <v>0.05172627493753232</v>
      </c>
      <c r="P77" s="5">
        <v>0.061031894662729624</v>
      </c>
      <c r="Q77" s="5">
        <v>0.07060477290631455</v>
      </c>
      <c r="R77" s="5">
        <v>0.08034867171674089</v>
      </c>
      <c r="S77" s="5">
        <v>0.09019829698386045</v>
      </c>
      <c r="T77" s="5">
        <v>0.1001115017026098</v>
      </c>
    </row>
    <row r="78" spans="1:20" ht="12.75">
      <c r="A78">
        <v>69</v>
      </c>
      <c r="B78" s="1">
        <v>12262.955999999998</v>
      </c>
      <c r="C78" s="1">
        <v>239.46799999999712</v>
      </c>
      <c r="D78" s="1">
        <v>239.27200000000002</v>
      </c>
      <c r="E78" s="1">
        <v>93103.64799999999</v>
      </c>
      <c r="F78" s="1">
        <v>93103.64799999999</v>
      </c>
      <c r="G78" s="1">
        <f t="shared" si="1"/>
        <v>101441.52090909092</v>
      </c>
      <c r="H78" s="1">
        <v>1349.3282318840577</v>
      </c>
      <c r="I78" s="30">
        <v>0.02055962404394724</v>
      </c>
      <c r="J78" s="5">
        <v>0.014492754126347946</v>
      </c>
      <c r="K78" s="5">
        <v>0.020063242110510315</v>
      </c>
      <c r="L78" s="28">
        <v>0.02672291137802852</v>
      </c>
      <c r="M78" s="5">
        <v>0.034332240620366425</v>
      </c>
      <c r="N78" s="5">
        <v>0.04270273138301793</v>
      </c>
      <c r="O78" s="5">
        <v>0.05163932317636647</v>
      </c>
      <c r="P78" s="5">
        <v>0.06097082946365671</v>
      </c>
      <c r="Q78" s="5">
        <v>0.07056355735138833</v>
      </c>
      <c r="R78" s="5">
        <v>0.08032175674395788</v>
      </c>
      <c r="S78" s="5">
        <v>0.09018119543642548</v>
      </c>
      <c r="T78" s="5">
        <v>0.10010088020850907</v>
      </c>
    </row>
    <row r="79" spans="1:20" ht="12.75">
      <c r="A79">
        <v>70</v>
      </c>
      <c r="B79" s="1">
        <v>12502</v>
      </c>
      <c r="C79" s="1">
        <v>239.0440000000017</v>
      </c>
      <c r="D79" s="1">
        <v>238.8</v>
      </c>
      <c r="E79" s="1">
        <v>95016</v>
      </c>
      <c r="F79" s="1">
        <v>95016</v>
      </c>
      <c r="G79" s="1">
        <f t="shared" si="1"/>
        <v>102911.68787878788</v>
      </c>
      <c r="H79" s="1">
        <v>1357.3714285714286</v>
      </c>
      <c r="I79" s="30">
        <v>0.02010608739580702</v>
      </c>
      <c r="J79" s="5">
        <v>0.014285714780372346</v>
      </c>
      <c r="K79" s="5">
        <v>0.01986433863634463</v>
      </c>
      <c r="L79" s="28">
        <v>0.026546216358026294</v>
      </c>
      <c r="M79" s="5">
        <v>0.034186336685568613</v>
      </c>
      <c r="N79" s="5">
        <v>0.042589894129197926</v>
      </c>
      <c r="O79" s="5">
        <v>0.05155688296288999</v>
      </c>
      <c r="P79" s="5">
        <v>0.06091343204970023</v>
      </c>
      <c r="Q79" s="5">
        <v>0.0705251715485273</v>
      </c>
      <c r="R79" s="5">
        <v>0.08029692709324318</v>
      </c>
      <c r="S79" s="5">
        <v>0.09016557146961318</v>
      </c>
      <c r="T79" s="5">
        <v>0.10009127142532218</v>
      </c>
    </row>
    <row r="80" spans="1:20" ht="12.75">
      <c r="A80">
        <v>71</v>
      </c>
      <c r="B80" s="1">
        <v>12740.523999999998</v>
      </c>
      <c r="C80" s="1">
        <v>238.5239999999976</v>
      </c>
      <c r="D80" s="1">
        <v>238.23199999999997</v>
      </c>
      <c r="E80" s="1">
        <v>96924.19199999998</v>
      </c>
      <c r="F80" s="1">
        <v>96924.19199999998</v>
      </c>
      <c r="G80" s="1">
        <f t="shared" si="1"/>
        <v>104381.85484848486</v>
      </c>
      <c r="H80" s="1">
        <v>1365.129464788732</v>
      </c>
      <c r="I80" s="30">
        <v>0.01966336742843314</v>
      </c>
      <c r="J80" s="5">
        <v>0.014084507550709927</v>
      </c>
      <c r="K80" s="5">
        <v>0.019671261644017793</v>
      </c>
      <c r="L80" s="28">
        <v>0.02637527324210648</v>
      </c>
      <c r="M80" s="5">
        <v>0.03404592567377125</v>
      </c>
      <c r="N80" s="5">
        <v>0.04248204157027492</v>
      </c>
      <c r="O80" s="5">
        <v>0.05147870731756306</v>
      </c>
      <c r="P80" s="5">
        <v>0.06085947592351598</v>
      </c>
      <c r="Q80" s="5">
        <v>0.07048941846730165</v>
      </c>
      <c r="R80" s="5">
        <v>0.08027402005895755</v>
      </c>
      <c r="S80" s="5">
        <v>0.09015129697320858</v>
      </c>
      <c r="T80" s="5">
        <v>0.10008257862835941</v>
      </c>
    </row>
    <row r="81" spans="1:20" ht="12.75">
      <c r="A81">
        <v>72</v>
      </c>
      <c r="B81" s="1">
        <v>12978.432</v>
      </c>
      <c r="C81" s="1">
        <v>237.90800000000309</v>
      </c>
      <c r="D81" s="1">
        <v>237.56800000000004</v>
      </c>
      <c r="E81" s="1">
        <v>98827.456</v>
      </c>
      <c r="F81" s="1">
        <v>98827.456</v>
      </c>
      <c r="G81" s="1">
        <f t="shared" si="1"/>
        <v>105852.02181818182</v>
      </c>
      <c r="H81" s="1">
        <v>1372.6035555555557</v>
      </c>
      <c r="I81" s="30">
        <v>0.019230931129098378</v>
      </c>
      <c r="J81" s="5">
        <v>0.013888889388775208</v>
      </c>
      <c r="K81" s="5">
        <v>0.019483768055724954</v>
      </c>
      <c r="L81" s="28">
        <v>0.026209838226402556</v>
      </c>
      <c r="M81" s="5">
        <v>0.03391076282758417</v>
      </c>
      <c r="N81" s="5">
        <v>0.04237893125517321</v>
      </c>
      <c r="O81" s="5">
        <v>0.051404564040362956</v>
      </c>
      <c r="P81" s="5">
        <v>0.060808749283836686</v>
      </c>
      <c r="Q81" s="5">
        <v>0.0704561151570109</v>
      </c>
      <c r="R81" s="5">
        <v>0.08025288579925065</v>
      </c>
      <c r="S81" s="5">
        <v>0.09013825501816253</v>
      </c>
      <c r="T81" s="5">
        <v>0.10007471436151967</v>
      </c>
    </row>
    <row r="82" spans="1:20" ht="12.75">
      <c r="A82">
        <v>73</v>
      </c>
      <c r="B82" s="1">
        <v>13215.628</v>
      </c>
      <c r="C82" s="1">
        <v>237.1959999999999</v>
      </c>
      <c r="D82" s="1">
        <v>236.80800000000002</v>
      </c>
      <c r="E82" s="1">
        <v>100725.024</v>
      </c>
      <c r="F82" s="1">
        <v>100725.024</v>
      </c>
      <c r="G82" s="1">
        <f t="shared" si="1"/>
        <v>107322.1887878788</v>
      </c>
      <c r="H82" s="1">
        <v>1379.7948493150686</v>
      </c>
      <c r="I82" s="30">
        <v>0.018808275488720657</v>
      </c>
      <c r="J82" s="5">
        <v>0.013698630628578084</v>
      </c>
      <c r="K82" s="5">
        <v>0.019301628109202388</v>
      </c>
      <c r="L82" s="28">
        <v>0.02604968083502552</v>
      </c>
      <c r="M82" s="5">
        <v>0.03378061679836042</v>
      </c>
      <c r="N82" s="5">
        <v>0.04228033433074913</v>
      </c>
      <c r="O82" s="5">
        <v>0.05133423470497588</v>
      </c>
      <c r="P82" s="5">
        <v>0.06076105399143721</v>
      </c>
      <c r="Q82" s="5">
        <v>0.07042509169336325</v>
      </c>
      <c r="R82" s="5">
        <v>0.08023338629406547</v>
      </c>
      <c r="S82" s="5">
        <v>0.09012633886859134</v>
      </c>
      <c r="T82" s="5">
        <v>0.1000675995436323</v>
      </c>
    </row>
    <row r="83" spans="1:20" ht="12.75">
      <c r="A83">
        <v>74</v>
      </c>
      <c r="B83" s="1">
        <v>13452.016000000003</v>
      </c>
      <c r="C83" s="1">
        <v>236.38800000000265</v>
      </c>
      <c r="D83" s="1">
        <v>235.952</v>
      </c>
      <c r="E83" s="1">
        <v>102616.12800000003</v>
      </c>
      <c r="F83" s="1">
        <v>102616.12800000003</v>
      </c>
      <c r="G83" s="1">
        <f t="shared" si="1"/>
        <v>108792.35575757576</v>
      </c>
      <c r="H83" s="1">
        <v>1386.704432432433</v>
      </c>
      <c r="I83" s="30">
        <v>0.01839492521097658</v>
      </c>
      <c r="J83" s="5">
        <v>0.013513514017347855</v>
      </c>
      <c r="K83" s="5">
        <v>0.019124624458049192</v>
      </c>
      <c r="L83" s="28">
        <v>0.025894583020434417</v>
      </c>
      <c r="M83" s="5">
        <v>0.033655268745739195</v>
      </c>
      <c r="N83" s="5">
        <v>0.04218603463457477</v>
      </c>
      <c r="O83" s="5">
        <v>0.05126751373284242</v>
      </c>
      <c r="P83" s="5">
        <v>0.060716204616812576</v>
      </c>
      <c r="Q83" s="5">
        <v>0.07039619021005179</v>
      </c>
      <c r="R83" s="5">
        <v>0.08021539439121371</v>
      </c>
      <c r="S83" s="5">
        <v>0.0901154510830706</v>
      </c>
      <c r="T83" s="5">
        <v>0.10006116266195897</v>
      </c>
    </row>
    <row r="84" spans="1:20" ht="12.75">
      <c r="A84">
        <v>75</v>
      </c>
      <c r="B84" s="1">
        <v>13687.5</v>
      </c>
      <c r="C84" s="1">
        <v>235.48399999999674</v>
      </c>
      <c r="D84" s="1">
        <v>235</v>
      </c>
      <c r="E84" s="1">
        <v>104500</v>
      </c>
      <c r="F84" s="1">
        <v>104500</v>
      </c>
      <c r="G84" s="1">
        <f t="shared" si="1"/>
        <v>110262.52272727274</v>
      </c>
      <c r="H84" s="1">
        <v>1393.3333333333333</v>
      </c>
      <c r="I84" s="30">
        <v>0.01799043062200957</v>
      </c>
      <c r="J84" s="5">
        <v>0.013333333828849561</v>
      </c>
      <c r="K84" s="5">
        <v>0.018952551344023436</v>
      </c>
      <c r="L84" s="28">
        <v>0.025744338335777363</v>
      </c>
      <c r="M84" s="5">
        <v>0.033534511509122414</v>
      </c>
      <c r="N84" s="5">
        <v>0.04209582785965024</v>
      </c>
      <c r="O84" s="5">
        <v>0.05120420753967646</v>
      </c>
      <c r="P84" s="5">
        <v>0.06067402756214913</v>
      </c>
      <c r="Q84" s="5">
        <v>0.07036926400761682</v>
      </c>
      <c r="R84" s="5">
        <v>0.08019879293254757</v>
      </c>
      <c r="S84" s="5">
        <v>0.09010550269682886</v>
      </c>
      <c r="T84" s="5">
        <v>0.10005533904417517</v>
      </c>
    </row>
    <row r="85" spans="1:20" ht="12.75">
      <c r="A85">
        <v>76</v>
      </c>
      <c r="B85" s="1">
        <v>13921.984000000002</v>
      </c>
      <c r="C85" s="1">
        <v>234.4840000000022</v>
      </c>
      <c r="D85" s="1">
        <v>233.952</v>
      </c>
      <c r="E85" s="1">
        <v>106375.87200000002</v>
      </c>
      <c r="F85" s="1">
        <v>106375.87200000002</v>
      </c>
      <c r="G85" s="1">
        <f t="shared" si="1"/>
        <v>111732.6896969697</v>
      </c>
      <c r="H85" s="1">
        <v>1399.6825263157898</v>
      </c>
      <c r="I85" s="30">
        <v>0.01759436575993473</v>
      </c>
      <c r="J85" s="5">
        <v>0.013157895243521992</v>
      </c>
      <c r="K85" s="5">
        <v>0.01878521383468359</v>
      </c>
      <c r="L85" s="28">
        <v>0.025598751172573847</v>
      </c>
      <c r="M85" s="5">
        <v>0.03341814884445704</v>
      </c>
      <c r="N85" s="5">
        <v>0.04200952078442731</v>
      </c>
      <c r="O85" s="5">
        <v>0.051144133747854474</v>
      </c>
      <c r="P85" s="5">
        <v>0.06063436025094233</v>
      </c>
      <c r="Q85" s="5">
        <v>0.07034417673275811</v>
      </c>
      <c r="R85" s="5">
        <v>0.08018347395304956</v>
      </c>
      <c r="S85" s="5">
        <v>0.09009641247728728</v>
      </c>
      <c r="T85" s="5">
        <v>0.10005007020104795</v>
      </c>
    </row>
    <row r="86" spans="1:20" ht="12.75">
      <c r="A86">
        <v>77</v>
      </c>
      <c r="B86" s="1">
        <v>14155.372000000001</v>
      </c>
      <c r="C86" s="1">
        <v>233.387999999999</v>
      </c>
      <c r="D86" s="1">
        <v>232.8080000000001</v>
      </c>
      <c r="E86" s="1">
        <v>108242.97600000001</v>
      </c>
      <c r="F86" s="1">
        <v>108242.97600000001</v>
      </c>
      <c r="G86" s="1">
        <f t="shared" si="1"/>
        <v>113202.85666666667</v>
      </c>
      <c r="H86" s="1">
        <v>1405.7529350649352</v>
      </c>
      <c r="I86" s="30">
        <v>0.017206326625757228</v>
      </c>
      <c r="J86" s="5">
        <v>0.012987013485387916</v>
      </c>
      <c r="K86" s="5">
        <v>0.018622427120434697</v>
      </c>
      <c r="L86" s="28">
        <v>0.025457636057797852</v>
      </c>
      <c r="M86" s="5">
        <v>0.03330599472038429</v>
      </c>
      <c r="N86" s="5">
        <v>0.04192693056221552</v>
      </c>
      <c r="O86" s="5">
        <v>0.051087120458758004</v>
      </c>
      <c r="P86" s="5">
        <v>0.0605970503792967</v>
      </c>
      <c r="Q86" s="5">
        <v>0.07032080162194684</v>
      </c>
      <c r="R86" s="5">
        <v>0.08016933794636986</v>
      </c>
      <c r="S86" s="5">
        <v>0.09008810624614082</v>
      </c>
      <c r="T86" s="5">
        <v>0.10004530323282397</v>
      </c>
    </row>
    <row r="87" spans="1:20" ht="12.75">
      <c r="A87">
        <v>78</v>
      </c>
      <c r="B87" s="1">
        <v>14387.568000000001</v>
      </c>
      <c r="C87" s="1">
        <v>232.1959999999999</v>
      </c>
      <c r="D87" s="1">
        <v>231.56800000000004</v>
      </c>
      <c r="E87" s="1">
        <v>110100.54400000001</v>
      </c>
      <c r="F87" s="1">
        <v>110100.54400000001</v>
      </c>
      <c r="G87" s="1">
        <f t="shared" si="1"/>
        <v>114673.02363636364</v>
      </c>
      <c r="H87" s="1">
        <v>1411.545435897436</v>
      </c>
      <c r="I87" s="30">
        <v>0.016825929579421518</v>
      </c>
      <c r="J87" s="5">
        <v>0.01282051332908764</v>
      </c>
      <c r="K87" s="5">
        <v>0.018464015865648116</v>
      </c>
      <c r="L87" s="28">
        <v>0.025320817005030655</v>
      </c>
      <c r="M87" s="5">
        <v>0.03319787266842612</v>
      </c>
      <c r="N87" s="5">
        <v>0.04184788406465056</v>
      </c>
      <c r="O87" s="5">
        <v>0.05103300557975872</v>
      </c>
      <c r="P87" s="5">
        <v>0.060561955223547084</v>
      </c>
      <c r="Q87" s="5">
        <v>0.07029902080379487</v>
      </c>
      <c r="R87" s="5">
        <v>0.0801562931909692</v>
      </c>
      <c r="S87" s="5">
        <v>0.09008051626184382</v>
      </c>
      <c r="T87" s="5">
        <v>0.10004099029305484</v>
      </c>
    </row>
    <row r="88" spans="1:20" ht="12.75">
      <c r="A88">
        <v>79</v>
      </c>
      <c r="B88" s="1">
        <v>14618.476000000002</v>
      </c>
      <c r="C88" s="1">
        <v>230.90800000000127</v>
      </c>
      <c r="D88" s="1">
        <v>230.23199999999997</v>
      </c>
      <c r="E88" s="1">
        <v>111947.80800000002</v>
      </c>
      <c r="F88" s="1">
        <v>111947.80800000002</v>
      </c>
      <c r="G88" s="1">
        <f t="shared" si="1"/>
        <v>116143.19060606061</v>
      </c>
      <c r="H88" s="1">
        <v>1417.0608607594938</v>
      </c>
      <c r="I88" s="30">
        <v>0.01645280986654066</v>
      </c>
      <c r="J88" s="5">
        <v>0.012658228348413897</v>
      </c>
      <c r="K88" s="5">
        <v>0.018309813609063533</v>
      </c>
      <c r="L88" s="28">
        <v>0.025188126914891935</v>
      </c>
      <c r="M88" s="5">
        <v>0.03309361518241912</v>
      </c>
      <c r="N88" s="5">
        <v>0.04177221727444445</v>
      </c>
      <c r="O88" s="5">
        <v>0.05098163620107293</v>
      </c>
      <c r="P88" s="5">
        <v>0.06052894099937492</v>
      </c>
      <c r="Q88" s="5">
        <v>0.07027872465517768</v>
      </c>
      <c r="R88" s="5">
        <v>0.08014425513158578</v>
      </c>
      <c r="S88" s="5">
        <v>0.09007358065695964</v>
      </c>
      <c r="T88" s="5">
        <v>0.10003708810422098</v>
      </c>
    </row>
    <row r="89" spans="1:20" ht="12.75">
      <c r="A89">
        <v>80</v>
      </c>
      <c r="B89" s="1">
        <v>14848</v>
      </c>
      <c r="C89" s="1">
        <v>229.5239999999976</v>
      </c>
      <c r="D89" s="1">
        <v>228.8</v>
      </c>
      <c r="E89" s="1">
        <v>113784</v>
      </c>
      <c r="F89" s="1">
        <v>113784</v>
      </c>
      <c r="G89" s="1">
        <f t="shared" si="1"/>
        <v>117613.35757575757</v>
      </c>
      <c r="H89" s="1">
        <v>1422.3</v>
      </c>
      <c r="I89" s="30">
        <v>0.01608662026295437</v>
      </c>
      <c r="J89" s="5">
        <v>0.012500000492302042</v>
      </c>
      <c r="K89" s="5">
        <v>0.018159662209160942</v>
      </c>
      <c r="L89" s="28">
        <v>0.025059407020437064</v>
      </c>
      <c r="M89" s="5">
        <v>0.03299306316288526</v>
      </c>
      <c r="N89" s="5">
        <v>0.041699774723115555</v>
      </c>
      <c r="O89" s="5">
        <v>0.05093286801818871</v>
      </c>
      <c r="P89" s="5">
        <v>0.060497882268067585</v>
      </c>
      <c r="Q89" s="5">
        <v>0.0702598112065878</v>
      </c>
      <c r="R89" s="5">
        <v>0.08013314581124499</v>
      </c>
      <c r="S89" s="5">
        <v>0.09006724292536769</v>
      </c>
      <c r="T89" s="5">
        <v>0.10003355752008412</v>
      </c>
    </row>
    <row r="90" spans="1:20" ht="12.75">
      <c r="A90">
        <v>81</v>
      </c>
      <c r="B90" s="1">
        <v>15076.044000000002</v>
      </c>
      <c r="C90" s="1">
        <v>228.0440000000017</v>
      </c>
      <c r="D90" s="1">
        <v>227.27200000000005</v>
      </c>
      <c r="E90" s="1">
        <v>115608.35200000001</v>
      </c>
      <c r="F90" s="1">
        <v>115608.35200000001</v>
      </c>
      <c r="G90" s="1">
        <f t="shared" si="1"/>
        <v>119083.52454545455</v>
      </c>
      <c r="H90" s="1">
        <v>1427.2636049382718</v>
      </c>
      <c r="I90" s="30">
        <v>0.015727029825665192</v>
      </c>
      <c r="J90" s="5">
        <v>0.012345679513799316</v>
      </c>
      <c r="K90" s="5">
        <v>0.01801341133061645</v>
      </c>
      <c r="L90" s="28">
        <v>0.024934506373634334</v>
      </c>
      <c r="M90" s="5">
        <v>0.03289606540245468</v>
      </c>
      <c r="N90" s="5">
        <v>0.04163040896982204</v>
      </c>
      <c r="O90" s="5">
        <v>0.05088656479599265</v>
      </c>
      <c r="P90" s="5">
        <v>0.06046866138599072</v>
      </c>
      <c r="Q90" s="5">
        <v>0.0702421855926224</v>
      </c>
      <c r="R90" s="5">
        <v>0.08012289334947781</v>
      </c>
      <c r="S90" s="5">
        <v>0.09006145145479956</v>
      </c>
      <c r="T90" s="5">
        <v>0.10003036313020627</v>
      </c>
    </row>
    <row r="91" spans="1:20" ht="12.75">
      <c r="A91">
        <v>82</v>
      </c>
      <c r="B91" s="1">
        <v>15302.512</v>
      </c>
      <c r="C91" s="1">
        <v>226.46799999999894</v>
      </c>
      <c r="D91" s="1">
        <v>225.64800000000008</v>
      </c>
      <c r="E91" s="1">
        <v>117420.096</v>
      </c>
      <c r="F91" s="1">
        <v>117420.096</v>
      </c>
      <c r="G91" s="1">
        <f t="shared" si="1"/>
        <v>120553.69151515153</v>
      </c>
      <c r="H91" s="1">
        <v>1431.9523902439025</v>
      </c>
      <c r="I91" s="30">
        <v>0.015373722739930314</v>
      </c>
      <c r="J91" s="5">
        <v>0.012195122444723266</v>
      </c>
      <c r="K91" s="5">
        <v>0.017870917968334597</v>
      </c>
      <c r="L91" s="28">
        <v>0.024813281369414904</v>
      </c>
      <c r="M91" s="5">
        <v>0.03280247810883494</v>
      </c>
      <c r="N91" s="5">
        <v>0.041563980117800985</v>
      </c>
      <c r="O91" s="5">
        <v>0.05084259787110002</v>
      </c>
      <c r="P91" s="5">
        <v>0.06044116799371888</v>
      </c>
      <c r="Q91" s="5">
        <v>0.07022575954389104</v>
      </c>
      <c r="R91" s="5">
        <v>0.08011343146281505</v>
      </c>
      <c r="S91" s="5">
        <v>0.09005615910060484</v>
      </c>
      <c r="T91" s="5">
        <v>0.10002747290252798</v>
      </c>
    </row>
    <row r="92" spans="1:20" ht="12.75">
      <c r="A92">
        <v>83</v>
      </c>
      <c r="B92" s="1">
        <v>15527.308</v>
      </c>
      <c r="C92" s="1">
        <v>224.79600000000028</v>
      </c>
      <c r="D92" s="1">
        <v>223.928</v>
      </c>
      <c r="E92" s="1">
        <v>119218.464</v>
      </c>
      <c r="F92" s="1">
        <v>119218.464</v>
      </c>
      <c r="G92" s="1">
        <f t="shared" si="1"/>
        <v>122023.85848484849</v>
      </c>
      <c r="H92" s="1">
        <v>1436.3670361445784</v>
      </c>
      <c r="I92" s="30">
        <v>0.015026397253365048</v>
      </c>
      <c r="J92" s="5">
        <v>0.01204819327298933</v>
      </c>
      <c r="K92" s="5">
        <v>0.01773204600588817</v>
      </c>
      <c r="L92" s="28">
        <v>0.024695595304126516</v>
      </c>
      <c r="M92" s="5">
        <v>0.03271216446215917</v>
      </c>
      <c r="N92" s="5">
        <v>0.041500355365253136</v>
      </c>
      <c r="O92" s="5">
        <v>0.05080084568922782</v>
      </c>
      <c r="P92" s="5">
        <v>0.0604152985416048</v>
      </c>
      <c r="Q92" s="5">
        <v>0.07021045091697009</v>
      </c>
      <c r="R92" s="5">
        <v>0.08010469902398366</v>
      </c>
      <c r="S92" s="5">
        <v>0.09005132279703329</v>
      </c>
      <c r="T92" s="5">
        <v>0.10002485786030738</v>
      </c>
    </row>
    <row r="93" spans="1:20" ht="12.75">
      <c r="A93">
        <v>84</v>
      </c>
      <c r="B93" s="1">
        <v>15750.336000000001</v>
      </c>
      <c r="C93" s="1">
        <v>223.02800000000025</v>
      </c>
      <c r="D93" s="1">
        <v>222.11200000000008</v>
      </c>
      <c r="E93" s="1">
        <v>121002.68800000001</v>
      </c>
      <c r="F93" s="1">
        <v>121002.68800000001</v>
      </c>
      <c r="G93" s="1">
        <f t="shared" si="1"/>
        <v>123494.02545454547</v>
      </c>
      <c r="H93" s="1">
        <v>1440.5081904761905</v>
      </c>
      <c r="I93" s="30">
        <v>0.014684764688863776</v>
      </c>
      <c r="J93" s="5">
        <v>0.011904762398796119</v>
      </c>
      <c r="K93" s="5">
        <v>0.017596665805498228</v>
      </c>
      <c r="L93" s="28">
        <v>0.024581317965523618</v>
      </c>
      <c r="M93" s="5">
        <v>0.03262499420384733</v>
      </c>
      <c r="N93" s="5">
        <v>0.041439408587814565</v>
      </c>
      <c r="O93" s="5">
        <v>0.05076119337475019</v>
      </c>
      <c r="P93" s="5">
        <v>0.06039095584886649</v>
      </c>
      <c r="Q93" s="5">
        <v>0.07019618325933699</v>
      </c>
      <c r="R93" s="5">
        <v>0.08009663965655527</v>
      </c>
      <c r="S93" s="5">
        <v>0.09004690320266677</v>
      </c>
      <c r="T93" s="5">
        <v>0.10002249179008654</v>
      </c>
    </row>
    <row r="94" spans="1:20" ht="12.75">
      <c r="A94">
        <v>85</v>
      </c>
      <c r="B94" s="1">
        <v>15971.5</v>
      </c>
      <c r="C94" s="1">
        <v>221.16399999999885</v>
      </c>
      <c r="D94" s="1">
        <v>220.2</v>
      </c>
      <c r="E94" s="1">
        <v>122772</v>
      </c>
      <c r="F94" s="1">
        <v>122772</v>
      </c>
      <c r="G94" s="1">
        <f t="shared" si="1"/>
        <v>124964.19242424243</v>
      </c>
      <c r="H94" s="1">
        <v>1444.3764705882354</v>
      </c>
      <c r="I94" s="30">
        <v>0.014348548528980548</v>
      </c>
      <c r="J94" s="5">
        <v>0.011764706384112063</v>
      </c>
      <c r="K94" s="5">
        <v>0.01746465382695682</v>
      </c>
      <c r="L94" s="28">
        <v>0.024470325251696547</v>
      </c>
      <c r="M94" s="5">
        <v>0.03254084325438475</v>
      </c>
      <c r="N94" s="5">
        <v>0.041381019950025855</v>
      </c>
      <c r="O94" s="5">
        <v>0.05072353232984358</v>
      </c>
      <c r="P94" s="5">
        <v>0.06036804869353921</v>
      </c>
      <c r="Q94" s="5">
        <v>0.07018288540649106</v>
      </c>
      <c r="R94" s="5">
        <v>0.08008920136208783</v>
      </c>
      <c r="S94" s="5">
        <v>0.09004286437694699</v>
      </c>
      <c r="T94" s="5">
        <v>0.1000203509776813</v>
      </c>
    </row>
    <row r="95" spans="1:20" ht="12.75">
      <c r="A95">
        <v>86</v>
      </c>
      <c r="B95" s="1">
        <v>16190.704000000002</v>
      </c>
      <c r="C95" s="1">
        <v>219.20400000000154</v>
      </c>
      <c r="D95" s="1">
        <v>218.19200000000006</v>
      </c>
      <c r="E95" s="1">
        <v>124525.63200000001</v>
      </c>
      <c r="F95" s="1">
        <v>124525.63200000001</v>
      </c>
      <c r="G95" s="1">
        <f t="shared" si="1"/>
        <v>126434.3593939394</v>
      </c>
      <c r="H95" s="1">
        <v>1447.9724651162792</v>
      </c>
      <c r="I95" s="30">
        <v>0.01401748356515067</v>
      </c>
      <c r="J95" s="5">
        <v>0.011627907470726284</v>
      </c>
      <c r="K95" s="5">
        <v>0.0173358922731367</v>
      </c>
      <c r="L95" s="28">
        <v>0.024362498816584012</v>
      </c>
      <c r="M95" s="5">
        <v>0.032459593357663526</v>
      </c>
      <c r="N95" s="5">
        <v>0.04132507554345083</v>
      </c>
      <c r="O95" s="5">
        <v>0.050687759860868466</v>
      </c>
      <c r="P95" s="5">
        <v>0.06034649143087901</v>
      </c>
      <c r="Q95" s="5">
        <v>0.07017049110871479</v>
      </c>
      <c r="R95" s="5">
        <v>0.08008233617706413</v>
      </c>
      <c r="S95" s="5">
        <v>0.09003917348502691</v>
      </c>
      <c r="T95" s="5">
        <v>0.10001841396948523</v>
      </c>
    </row>
    <row r="96" spans="1:20" ht="12.75">
      <c r="A96">
        <v>87</v>
      </c>
      <c r="B96" s="1">
        <v>16407.852</v>
      </c>
      <c r="C96" s="1">
        <v>217.1479999999974</v>
      </c>
      <c r="D96" s="1">
        <v>216.08799999999997</v>
      </c>
      <c r="E96" s="1">
        <v>126262.81599999999</v>
      </c>
      <c r="F96" s="1">
        <v>126262.81599999999</v>
      </c>
      <c r="G96" s="1">
        <f t="shared" si="1"/>
        <v>127904.52636363637</v>
      </c>
      <c r="H96" s="1">
        <v>1451.2967356321838</v>
      </c>
      <c r="I96" s="30">
        <v>0.013691315105786963</v>
      </c>
      <c r="J96" s="5">
        <v>0.011494253374659246</v>
      </c>
      <c r="K96" s="5">
        <v>0.01721026875994879</v>
      </c>
      <c r="L96" s="28">
        <v>0.024257725739929695</v>
      </c>
      <c r="M96" s="5">
        <v>0.032381131749749256</v>
      </c>
      <c r="N96" s="5">
        <v>0.041271467049312824</v>
      </c>
      <c r="O96" s="5">
        <v>0.050653778829849956</v>
      </c>
      <c r="P96" s="5">
        <v>0.060326203638019466</v>
      </c>
      <c r="Q96" s="5">
        <v>0.07015893868515126</v>
      </c>
      <c r="R96" s="5">
        <v>0.08007599985716737</v>
      </c>
      <c r="S96" s="5">
        <v>0.09003580052842837</v>
      </c>
      <c r="T96" s="5">
        <v>0.10001666135664437</v>
      </c>
    </row>
    <row r="97" spans="1:20" ht="12.75">
      <c r="A97">
        <v>88</v>
      </c>
      <c r="B97" s="1">
        <v>16622.848</v>
      </c>
      <c r="C97" s="1">
        <v>214.99600000000282</v>
      </c>
      <c r="D97" s="1">
        <v>213.88800000000003</v>
      </c>
      <c r="E97" s="1">
        <v>127982.78400000001</v>
      </c>
      <c r="F97" s="1">
        <v>127982.78400000001</v>
      </c>
      <c r="G97" s="1">
        <f t="shared" si="1"/>
        <v>129374.69333333334</v>
      </c>
      <c r="H97" s="1">
        <v>1454.3498181818184</v>
      </c>
      <c r="I97" s="30">
        <v>0.013369798237862994</v>
      </c>
      <c r="J97" s="5">
        <v>0.011363636857060662</v>
      </c>
      <c r="K97" s="5">
        <v>0.017087676008802677</v>
      </c>
      <c r="L97" s="28">
        <v>0.024155898219738355</v>
      </c>
      <c r="M97" s="5">
        <v>0.032305350850129734</v>
      </c>
      <c r="N97" s="5">
        <v>0.041220091423710706</v>
      </c>
      <c r="O97" s="5">
        <v>0.05062149732911178</v>
      </c>
      <c r="P97" s="5">
        <v>0.06030710978287701</v>
      </c>
      <c r="Q97" s="5">
        <v>0.07014817070307364</v>
      </c>
      <c r="R97" s="5">
        <v>0.08007015158664911</v>
      </c>
      <c r="S97" s="5">
        <v>0.09003271809921792</v>
      </c>
      <c r="T97" s="5">
        <v>0.10001507557989807</v>
      </c>
    </row>
    <row r="98" spans="1:20" ht="12.75">
      <c r="A98">
        <v>89</v>
      </c>
      <c r="B98" s="1">
        <v>16835.596</v>
      </c>
      <c r="C98" s="1">
        <v>212.7479999999996</v>
      </c>
      <c r="D98" s="1">
        <v>211.59200000000004</v>
      </c>
      <c r="E98" s="1">
        <v>129684.76800000001</v>
      </c>
      <c r="F98" s="1">
        <v>129684.76800000001</v>
      </c>
      <c r="G98" s="1">
        <f t="shared" si="1"/>
        <v>130844.8603030303</v>
      </c>
      <c r="H98" s="1">
        <v>1457.1322247191013</v>
      </c>
      <c r="I98" s="30">
        <v>0.013052697137107114</v>
      </c>
      <c r="J98" s="5">
        <v>0.01123595555616488</v>
      </c>
      <c r="K98" s="5">
        <v>0.016968011559800288</v>
      </c>
      <c r="L98" s="28">
        <v>0.024056913285461487</v>
      </c>
      <c r="M98" s="5">
        <v>0.03223214797367727</v>
      </c>
      <c r="N98" s="5">
        <v>0.04117085060365111</v>
      </c>
      <c r="O98" s="5">
        <v>0.050590828377291994</v>
      </c>
      <c r="P98" s="5">
        <v>0.06028913891547371</v>
      </c>
      <c r="Q98" s="5">
        <v>0.07013813368040364</v>
      </c>
      <c r="R98" s="5">
        <v>0.08006475371073818</v>
      </c>
      <c r="S98" s="5">
        <v>0.09002990115562146</v>
      </c>
      <c r="T98" s="5">
        <v>0.10001364075309588</v>
      </c>
    </row>
    <row r="99" spans="1:20" ht="12.75">
      <c r="A99">
        <v>90</v>
      </c>
      <c r="B99" s="1">
        <v>17046</v>
      </c>
      <c r="C99" s="1">
        <v>210.40399999999863</v>
      </c>
      <c r="D99" s="1">
        <v>209.2</v>
      </c>
      <c r="E99" s="1">
        <v>131368</v>
      </c>
      <c r="F99" s="1">
        <v>131368</v>
      </c>
      <c r="G99" s="1">
        <f t="shared" si="1"/>
        <v>132315.02727272728</v>
      </c>
      <c r="H99" s="1">
        <v>1459.6444444444444</v>
      </c>
      <c r="I99" s="30">
        <v>0.012739784422385969</v>
      </c>
      <c r="J99" s="5">
        <v>0.011111111617245217</v>
      </c>
      <c r="K99" s="5">
        <v>0.016851177504050078</v>
      </c>
      <c r="L99" s="28">
        <v>0.02396067253030012</v>
      </c>
      <c r="M99" s="5">
        <v>0.03216142506171349</v>
      </c>
      <c r="N99" s="5">
        <v>0.041123651232290365</v>
      </c>
      <c r="O99" s="5">
        <v>0.05056168963512428</v>
      </c>
      <c r="P99" s="5">
        <v>0.0602722243800036</v>
      </c>
      <c r="Q99" s="5">
        <v>0.07012877780969916</v>
      </c>
      <c r="R99" s="5">
        <v>0.08005977148921574</v>
      </c>
      <c r="S99" s="5">
        <v>0.09002732681718563</v>
      </c>
      <c r="T99" s="5">
        <v>0.10001234250359461</v>
      </c>
    </row>
    <row r="100" spans="1:20" ht="12.75">
      <c r="A100">
        <v>91</v>
      </c>
      <c r="B100" s="1">
        <v>17253.964</v>
      </c>
      <c r="C100" s="1">
        <v>207.96399999999994</v>
      </c>
      <c r="D100" s="1">
        <v>206.71200000000005</v>
      </c>
      <c r="E100" s="1">
        <v>133031.712</v>
      </c>
      <c r="F100" s="1">
        <v>133031.712</v>
      </c>
      <c r="G100" s="1">
        <f t="shared" si="1"/>
        <v>133785.19424242424</v>
      </c>
      <c r="H100" s="1">
        <v>1461.886945054945</v>
      </c>
      <c r="I100" s="30">
        <v>0.012430840550259177</v>
      </c>
      <c r="J100" s="5">
        <v>0.010989011487497669</v>
      </c>
      <c r="K100" s="5">
        <v>0.016737080233631043</v>
      </c>
      <c r="L100" s="28">
        <v>0.02386708186115386</v>
      </c>
      <c r="M100" s="5">
        <v>0.03209308843070712</v>
      </c>
      <c r="N100" s="5">
        <v>0.04107840440192086</v>
      </c>
      <c r="O100" s="5">
        <v>0.05053400313950945</v>
      </c>
      <c r="P100" s="5">
        <v>0.06025630354610988</v>
      </c>
      <c r="Q100" s="5">
        <v>0.07012005670197947</v>
      </c>
      <c r="R100" s="5">
        <v>0.08005517286944056</v>
      </c>
      <c r="S100" s="5">
        <v>0.09002497417776531</v>
      </c>
      <c r="T100" s="5">
        <v>0.10001116782791354</v>
      </c>
    </row>
    <row r="101" spans="1:20" ht="12.75">
      <c r="A101">
        <v>92</v>
      </c>
      <c r="B101" s="1">
        <v>17459.392</v>
      </c>
      <c r="C101" s="1">
        <v>205.42799999999988</v>
      </c>
      <c r="D101" s="1">
        <v>204.128</v>
      </c>
      <c r="E101" s="1">
        <v>134675.136</v>
      </c>
      <c r="F101" s="1">
        <v>134675.136</v>
      </c>
      <c r="G101" s="1">
        <f t="shared" si="1"/>
        <v>135255.3612121212</v>
      </c>
      <c r="H101" s="1">
        <v>1463.8601739130434</v>
      </c>
      <c r="I101" s="30">
        <v>0.012125653246045356</v>
      </c>
      <c r="J101" s="5">
        <v>0.010869565721558653</v>
      </c>
      <c r="K101" s="5">
        <v>0.01662563020786349</v>
      </c>
      <c r="L101" s="28">
        <v>0.023776051264873387</v>
      </c>
      <c r="M101" s="5">
        <v>0.03202704853726345</v>
      </c>
      <c r="N101" s="5">
        <v>0.04103502541336419</v>
      </c>
      <c r="O101" s="5">
        <v>0.05050769505452816</v>
      </c>
      <c r="P101" s="5">
        <v>0.0602413175579684</v>
      </c>
      <c r="Q101" s="5">
        <v>0.0701119271488911</v>
      </c>
      <c r="R101" s="5">
        <v>0.08005092827725462</v>
      </c>
      <c r="S101" s="5">
        <v>0.09002282413477035</v>
      </c>
      <c r="T101" s="5">
        <v>0.10001010496118296</v>
      </c>
    </row>
    <row r="102" spans="1:20" ht="12.75">
      <c r="A102">
        <v>93</v>
      </c>
      <c r="B102" s="1">
        <v>17662.188000000002</v>
      </c>
      <c r="C102" s="1">
        <v>202.7960000000021</v>
      </c>
      <c r="D102" s="1">
        <v>201.44800000000004</v>
      </c>
      <c r="E102" s="1">
        <v>136297.50400000002</v>
      </c>
      <c r="F102" s="1">
        <v>136297.50400000002</v>
      </c>
      <c r="G102" s="1">
        <f t="shared" si="1"/>
        <v>136725.5281818182</v>
      </c>
      <c r="H102" s="1">
        <v>1465.5645591397852</v>
      </c>
      <c r="I102" s="30">
        <v>0.011824016968058345</v>
      </c>
      <c r="J102" s="5">
        <v>0.010752688668696308</v>
      </c>
      <c r="K102" s="5">
        <v>0.0165167417346593</v>
      </c>
      <c r="L102" s="28">
        <v>0.02368749458958903</v>
      </c>
      <c r="M102" s="5">
        <v>0.031963219758179284</v>
      </c>
      <c r="N102" s="5">
        <v>0.040993433550548464</v>
      </c>
      <c r="O102" s="5">
        <v>0.05048269543816056</v>
      </c>
      <c r="P102" s="5">
        <v>0.06022721109988846</v>
      </c>
      <c r="Q102" s="5">
        <v>0.07010434890183868</v>
      </c>
      <c r="R102" s="5">
        <v>0.08004701042433002</v>
      </c>
      <c r="S102" s="5">
        <v>0.09002085923324521</v>
      </c>
      <c r="T102" s="5">
        <v>0.10000914325906325</v>
      </c>
    </row>
    <row r="103" spans="1:20" ht="12.75">
      <c r="A103">
        <v>94</v>
      </c>
      <c r="B103" s="1">
        <v>17862.256</v>
      </c>
      <c r="C103" s="1">
        <v>200.0679999999993</v>
      </c>
      <c r="D103" s="1">
        <v>198.67200000000008</v>
      </c>
      <c r="E103" s="1">
        <v>137898.048</v>
      </c>
      <c r="F103" s="1">
        <v>137898.048</v>
      </c>
      <c r="G103" s="1">
        <f t="shared" si="1"/>
        <v>138195.69515151516</v>
      </c>
      <c r="H103" s="1">
        <v>1467.000510638298</v>
      </c>
      <c r="I103" s="30">
        <v>0.011525732401955396</v>
      </c>
      <c r="J103" s="5">
        <v>0.010638298374248371</v>
      </c>
      <c r="K103" s="5">
        <v>0.016410332765828664</v>
      </c>
      <c r="L103" s="28">
        <v>0.023601329339992504</v>
      </c>
      <c r="M103" s="5">
        <v>0.031901520184441916</v>
      </c>
      <c r="N103" s="5">
        <v>0.04095355186915119</v>
      </c>
      <c r="O103" s="5">
        <v>0.05045893802358177</v>
      </c>
      <c r="P103" s="5">
        <v>0.060213932177246896</v>
      </c>
      <c r="Q103" s="5">
        <v>0.07009728446681719</v>
      </c>
      <c r="R103" s="5">
        <v>0.08004339413063903</v>
      </c>
      <c r="S103" s="5">
        <v>0.09001906352348246</v>
      </c>
      <c r="T103" s="5">
        <v>0.10000827309093939</v>
      </c>
    </row>
    <row r="104" spans="1:20" ht="12.75">
      <c r="A104">
        <v>95</v>
      </c>
      <c r="B104" s="1">
        <v>18059.5</v>
      </c>
      <c r="C104" s="1">
        <v>197.24399999999878</v>
      </c>
      <c r="D104" s="1">
        <v>195.8</v>
      </c>
      <c r="E104" s="1">
        <v>139476</v>
      </c>
      <c r="F104" s="1">
        <v>139476</v>
      </c>
      <c r="G104" s="1">
        <f t="shared" si="1"/>
        <v>139665.86212121212</v>
      </c>
      <c r="H104" s="1">
        <v>1468.1684210526316</v>
      </c>
      <c r="I104" s="30">
        <v>0.011230605982391237</v>
      </c>
      <c r="J104" s="5">
        <v>0.010526316284004493</v>
      </c>
      <c r="K104" s="5">
        <v>0.016306324705314904</v>
      </c>
      <c r="L104" s="28">
        <v>0.023517476485543535</v>
      </c>
      <c r="M104" s="5">
        <v>0.031841871428144965</v>
      </c>
      <c r="N104" s="5">
        <v>0.04091530699828358</v>
      </c>
      <c r="O104" s="5">
        <v>0.05043636001399596</v>
      </c>
      <c r="P104" s="5">
        <v>0.06020143191166674</v>
      </c>
      <c r="Q104" s="5">
        <v>0.07009069891378199</v>
      </c>
      <c r="R104" s="5">
        <v>0.08004005616083835</v>
      </c>
      <c r="S104" s="5">
        <v>0.09001742243098636</v>
      </c>
      <c r="T104" s="5">
        <v>0.10000748574331035</v>
      </c>
    </row>
    <row r="105" spans="1:20" ht="12.75">
      <c r="A105">
        <v>96</v>
      </c>
      <c r="B105" s="1">
        <v>18253.824</v>
      </c>
      <c r="C105" s="1">
        <v>194.32400000000052</v>
      </c>
      <c r="D105" s="1">
        <v>192.83200000000005</v>
      </c>
      <c r="E105" s="1">
        <v>141030.592</v>
      </c>
      <c r="F105" s="1">
        <v>141030.592</v>
      </c>
      <c r="G105" s="1">
        <f t="shared" si="1"/>
        <v>141136.0290909091</v>
      </c>
      <c r="H105" s="1">
        <v>1469.0686666666668</v>
      </c>
      <c r="I105" s="30">
        <v>0.010938449439395393</v>
      </c>
      <c r="J105" s="5">
        <v>0.010416667166063888</v>
      </c>
      <c r="K105" s="5">
        <v>0.016204642229414812</v>
      </c>
      <c r="L105" s="28">
        <v>0.02343586028065871</v>
      </c>
      <c r="M105" s="5">
        <v>0.031784198441379904</v>
      </c>
      <c r="N105" s="5">
        <v>0.04087862895427708</v>
      </c>
      <c r="O105" s="5">
        <v>0.050414901890056325</v>
      </c>
      <c r="P105" s="5">
        <v>0.06018966434943799</v>
      </c>
      <c r="Q105" s="5">
        <v>0.07008455969948586</v>
      </c>
      <c r="R105" s="5">
        <v>0.08003697507345835</v>
      </c>
      <c r="S105" s="5">
        <v>0.09001592263770788</v>
      </c>
      <c r="T105" s="5">
        <v>0.10000677333239834</v>
      </c>
    </row>
    <row r="106" spans="1:20" ht="12.75">
      <c r="A106">
        <v>97</v>
      </c>
      <c r="B106" s="1">
        <v>18445.132</v>
      </c>
      <c r="C106" s="1">
        <v>191.3080000000009</v>
      </c>
      <c r="D106" s="1">
        <v>189.76799999999997</v>
      </c>
      <c r="E106" s="1">
        <v>142561.056</v>
      </c>
      <c r="F106" s="1">
        <v>142561.056</v>
      </c>
      <c r="G106" s="1">
        <f t="shared" si="1"/>
        <v>142606.19606060607</v>
      </c>
      <c r="H106" s="1">
        <v>1469.7016082474229</v>
      </c>
      <c r="I106" s="30">
        <v>0.010649079367088862</v>
      </c>
      <c r="J106" s="5">
        <v>0.010309278854474337</v>
      </c>
      <c r="K106" s="5">
        <v>0.016105213118119424</v>
      </c>
      <c r="L106" s="28">
        <v>0.023356408096017658</v>
      </c>
      <c r="M106" s="5">
        <v>0.031728429346239415</v>
      </c>
      <c r="N106" s="5">
        <v>0.040843450965710744</v>
      </c>
      <c r="O106" s="5">
        <v>0.050394507228995765</v>
      </c>
      <c r="P106" s="5">
        <v>0.06017858628225686</v>
      </c>
      <c r="Q106" s="5">
        <v>0.07007883650279616</v>
      </c>
      <c r="R106" s="5">
        <v>0.08003413108187933</v>
      </c>
      <c r="S106" s="5">
        <v>0.09001455197356809</v>
      </c>
      <c r="T106" s="5">
        <v>0.10000612872509501</v>
      </c>
    </row>
    <row r="107" spans="1:20" ht="12.75">
      <c r="A107">
        <v>98</v>
      </c>
      <c r="B107" s="1">
        <v>18633.328</v>
      </c>
      <c r="C107" s="1">
        <v>188.1959999999999</v>
      </c>
      <c r="D107" s="1">
        <v>186.608</v>
      </c>
      <c r="E107" s="1">
        <v>144066.624</v>
      </c>
      <c r="F107" s="1">
        <v>144066.624</v>
      </c>
      <c r="G107" s="1">
        <f t="shared" si="1"/>
        <v>144076.36303030304</v>
      </c>
      <c r="H107" s="1">
        <v>1470.067591836735</v>
      </c>
      <c r="I107" s="30">
        <v>0.010362316812532512</v>
      </c>
      <c r="J107" s="5">
        <v>0.010204082129324341</v>
      </c>
      <c r="K107" s="5">
        <v>0.01600796809678104</v>
      </c>
      <c r="L107" s="28">
        <v>0.023279050260192335</v>
      </c>
      <c r="M107" s="5">
        <v>0.03167449527513969</v>
      </c>
      <c r="N107" s="5">
        <v>0.04080970930888785</v>
      </c>
      <c r="O107" s="5">
        <v>0.050375122534662364</v>
      </c>
      <c r="P107" s="5">
        <v>0.0601681570794317</v>
      </c>
      <c r="Q107" s="5">
        <v>0.070073501071582</v>
      </c>
      <c r="R107" s="5">
        <v>0.08003150592616014</v>
      </c>
      <c r="S107" s="5">
        <v>0.09001329931737322</v>
      </c>
      <c r="T107" s="5">
        <v>0.10000554546744826</v>
      </c>
    </row>
    <row r="108" spans="1:20" ht="12.75">
      <c r="A108">
        <v>99</v>
      </c>
      <c r="B108" s="1">
        <v>18818.316000000006</v>
      </c>
      <c r="C108" s="1">
        <v>184.98800000000483</v>
      </c>
      <c r="D108" s="1">
        <v>183.35200000000003</v>
      </c>
      <c r="E108" s="1">
        <v>145546.52800000005</v>
      </c>
      <c r="F108" s="1">
        <v>145546.52800000005</v>
      </c>
      <c r="G108" s="1">
        <f t="shared" si="1"/>
        <v>145546.53</v>
      </c>
      <c r="H108" s="1">
        <v>1470.16694949495</v>
      </c>
      <c r="I108" s="30">
        <v>0.010077986882655146</v>
      </c>
      <c r="J108" s="5">
        <v>0.010101010601911561</v>
      </c>
      <c r="K108" s="5">
        <v>0.015912840687376237</v>
      </c>
      <c r="L108" s="28">
        <v>0.023203719910869305</v>
      </c>
      <c r="M108" s="5">
        <v>0.03162233022073267</v>
      </c>
      <c r="N108" s="5">
        <v>0.040777343153034565</v>
      </c>
      <c r="O108" s="5">
        <v>0.05035669707771788</v>
      </c>
      <c r="P108" s="5">
        <v>0.06015833853076867</v>
      </c>
      <c r="Q108" s="5">
        <v>0.07006852708033176</v>
      </c>
      <c r="R108" s="5">
        <v>0.08002908275486038</v>
      </c>
      <c r="S108" s="5">
        <v>0.09001215450630426</v>
      </c>
      <c r="T108" s="5">
        <v>0.10000501771996813</v>
      </c>
    </row>
    <row r="109" spans="1:20" ht="12.75">
      <c r="A109">
        <v>100</v>
      </c>
      <c r="B109" s="1">
        <v>19000</v>
      </c>
      <c r="C109" s="1">
        <v>181.68399999999383</v>
      </c>
      <c r="D109" s="1">
        <v>180</v>
      </c>
      <c r="E109" s="1">
        <v>147000</v>
      </c>
      <c r="F109" s="1">
        <v>147000</v>
      </c>
      <c r="G109" s="1">
        <f t="shared" si="1"/>
        <v>147016.696969697</v>
      </c>
      <c r="H109" s="1">
        <v>1470</v>
      </c>
      <c r="I109" s="30">
        <v>0.009795918367346938</v>
      </c>
      <c r="J109" s="5">
        <v>0.010000000504863946</v>
      </c>
      <c r="K109" s="5">
        <v>0.015819767068693265</v>
      </c>
      <c r="L109" s="28">
        <v>0.023130352854993312</v>
      </c>
      <c r="M109" s="5">
        <v>0.031571870894737675</v>
      </c>
      <c r="N109" s="5">
        <v>0.040746294414550965</v>
      </c>
      <c r="O109" s="5">
        <v>0.050339182745315215</v>
      </c>
      <c r="P109" s="5">
        <v>0.060149094699410675</v>
      </c>
      <c r="Q109" s="5">
        <v>0.07006388999772553</v>
      </c>
      <c r="R109" s="5">
        <v>0.0800268460160673</v>
      </c>
      <c r="S109" s="5">
        <v>0.09001110825323515</v>
      </c>
      <c r="T109" s="5">
        <v>0.10000454019910097</v>
      </c>
    </row>
    <row r="110" spans="1:20" ht="12.75">
      <c r="A110">
        <v>101</v>
      </c>
      <c r="B110" s="1">
        <v>19178.284000000007</v>
      </c>
      <c r="C110" s="1">
        <v>178.28400000000693</v>
      </c>
      <c r="D110" s="1">
        <v>176.55200000000002</v>
      </c>
      <c r="E110" s="1">
        <v>148426.27200000006</v>
      </c>
      <c r="F110" s="1">
        <v>148426.27200000006</v>
      </c>
      <c r="G110" s="1">
        <f t="shared" si="1"/>
        <v>148486.86393939395</v>
      </c>
      <c r="H110" s="1">
        <v>1469.567049504951</v>
      </c>
      <c r="I110" s="30">
        <v>0.009515943376924536</v>
      </c>
      <c r="J110" s="5">
        <v>0.0099009905966985</v>
      </c>
      <c r="K110" s="5">
        <v>0.015728685944825196</v>
      </c>
      <c r="L110" s="28">
        <v>0.02305888743721377</v>
      </c>
      <c r="M110" s="5">
        <v>0.031523056595075205</v>
      </c>
      <c r="N110" s="5">
        <v>0.04071650761969816</v>
      </c>
      <c r="O110" s="5">
        <v>0.050322533899623226</v>
      </c>
      <c r="P110" s="5">
        <v>0.06014039178395682</v>
      </c>
      <c r="Q110" s="5">
        <v>0.07005956696344622</v>
      </c>
      <c r="R110" s="5">
        <v>0.08002478135690194</v>
      </c>
      <c r="S110" s="5">
        <v>0.09001015207119957</v>
      </c>
      <c r="T110" s="5">
        <v>0.10000410812428245</v>
      </c>
    </row>
    <row r="111" spans="1:20" ht="12.75">
      <c r="A111">
        <v>102</v>
      </c>
      <c r="B111" s="1">
        <v>19353.072</v>
      </c>
      <c r="C111" s="1">
        <v>174.7879999999932</v>
      </c>
      <c r="D111" s="1">
        <v>173.00799999999998</v>
      </c>
      <c r="E111" s="1">
        <v>149824.576</v>
      </c>
      <c r="F111" s="1">
        <v>149824.576</v>
      </c>
      <c r="G111" s="1">
        <f t="shared" si="1"/>
        <v>149957.0309090909</v>
      </c>
      <c r="H111" s="1">
        <v>1468.8683921568627</v>
      </c>
      <c r="I111" s="30">
        <v>0.009237896992279823</v>
      </c>
      <c r="J111" s="5">
        <v>0.009803922069994775</v>
      </c>
      <c r="K111" s="5">
        <v>0.015639538421398896</v>
      </c>
      <c r="L111" s="28">
        <v>0.02298926441606408</v>
      </c>
      <c r="M111" s="5">
        <v>0.0314758290807339</v>
      </c>
      <c r="N111" s="5">
        <v>0.040687929775153085</v>
      </c>
      <c r="O111" s="5">
        <v>0.050306707244616014</v>
      </c>
      <c r="P111" s="5">
        <v>0.0601321979892403</v>
      </c>
      <c r="Q111" s="5">
        <v>0.07005553667356706</v>
      </c>
      <c r="R111" s="5">
        <v>0.08002287553083783</v>
      </c>
      <c r="S111" s="5">
        <v>0.09000927820438571</v>
      </c>
      <c r="T111" s="5">
        <v>0.10000371717003681</v>
      </c>
    </row>
    <row r="112" spans="1:20" ht="12.75">
      <c r="A112">
        <v>103</v>
      </c>
      <c r="B112" s="1">
        <v>19524.268</v>
      </c>
      <c r="C112" s="1">
        <v>171.1959999999999</v>
      </c>
      <c r="D112" s="1">
        <v>169.368</v>
      </c>
      <c r="E112" s="1">
        <v>151194.144</v>
      </c>
      <c r="F112" s="1">
        <v>151194.144</v>
      </c>
      <c r="G112" s="1">
        <f t="shared" si="1"/>
        <v>151427.19787878788</v>
      </c>
      <c r="H112" s="1">
        <v>1467.9043106796116</v>
      </c>
      <c r="I112" s="30">
        <v>0.008961616926115868</v>
      </c>
      <c r="J112" s="5">
        <v>0.009708738368887726</v>
      </c>
      <c r="K112" s="5">
        <v>0.01555226788901406</v>
      </c>
      <c r="L112" s="28">
        <v>0.022921426847348263</v>
      </c>
      <c r="M112" s="5">
        <v>0.03143013245384612</v>
      </c>
      <c r="N112" s="5">
        <v>0.04066051024590668</v>
      </c>
      <c r="O112" s="5">
        <v>0.05029166170058713</v>
      </c>
      <c r="P112" s="5">
        <v>0.06012448340518796</v>
      </c>
      <c r="Q112" s="5">
        <v>0.07005177927390321</v>
      </c>
      <c r="R112" s="5">
        <v>0.08002111631221857</v>
      </c>
      <c r="S112" s="5">
        <v>0.09000847956509281</v>
      </c>
      <c r="T112" s="5">
        <v>0.10000336342264089</v>
      </c>
    </row>
    <row r="113" spans="1:20" ht="12.75">
      <c r="A113">
        <v>104</v>
      </c>
      <c r="B113" s="1">
        <v>19691.775999999998</v>
      </c>
      <c r="C113" s="1">
        <v>167.507999999998</v>
      </c>
      <c r="D113" s="1">
        <v>165.63200000000006</v>
      </c>
      <c r="E113" s="1">
        <v>152534.20799999998</v>
      </c>
      <c r="F113" s="1">
        <v>152534.20799999998</v>
      </c>
      <c r="G113" s="1">
        <f t="shared" si="1"/>
        <v>152897.36484848487</v>
      </c>
      <c r="H113" s="1">
        <v>1466.6750769230769</v>
      </c>
      <c r="I113" s="30">
        <v>0.00868694319375232</v>
      </c>
      <c r="J113" s="5">
        <v>0.009615385113148281</v>
      </c>
      <c r="K113" s="5">
        <v>0.015466819913406999</v>
      </c>
      <c r="L113" s="28">
        <v>0.02285531997424949</v>
      </c>
      <c r="M113" s="5">
        <v>0.031385913048487916</v>
      </c>
      <c r="N113" s="5">
        <v>0.04063420064002134</v>
      </c>
      <c r="O113" s="5">
        <v>0.050277358285889785</v>
      </c>
      <c r="P113" s="5">
        <v>0.0601172198932269</v>
      </c>
      <c r="Q113" s="5">
        <v>0.07004827626076049</v>
      </c>
      <c r="R113" s="5">
        <v>0.08001949241741031</v>
      </c>
      <c r="S113" s="5">
        <v>0.09000774967613234</v>
      </c>
      <c r="T113" s="5">
        <v>0.10000304334091727</v>
      </c>
    </row>
    <row r="114" spans="1:20" ht="12.75">
      <c r="A114">
        <v>105</v>
      </c>
      <c r="B114" s="1">
        <v>19855.5</v>
      </c>
      <c r="C114" s="1">
        <v>163.72400000000198</v>
      </c>
      <c r="D114" s="1">
        <v>161.8</v>
      </c>
      <c r="E114" s="1">
        <v>153844</v>
      </c>
      <c r="F114" s="1">
        <v>153844</v>
      </c>
      <c r="G114" s="1">
        <f t="shared" si="1"/>
        <v>154367.53181818183</v>
      </c>
      <c r="H114" s="1">
        <v>1465.1809523809525</v>
      </c>
      <c r="I114" s="30">
        <v>0.008413717792049087</v>
      </c>
      <c r="J114" s="5">
        <v>0.009523810024772431</v>
      </c>
      <c r="K114" s="5">
        <v>0.015383142131890869</v>
      </c>
      <c r="L114" s="28">
        <v>0.02279089112371241</v>
      </c>
      <c r="M114" s="5">
        <v>0.03134311932575608</v>
      </c>
      <c r="N114" s="5">
        <v>0.04060895469980015</v>
      </c>
      <c r="O114" s="5">
        <v>0.05026376000544059</v>
      </c>
      <c r="P114" s="5">
        <v>0.060110380979742126</v>
      </c>
      <c r="Q114" s="5">
        <v>0.07004501038855672</v>
      </c>
      <c r="R114" s="5">
        <v>0.08001799343206922</v>
      </c>
      <c r="S114" s="5">
        <v>0.0900070826182026</v>
      </c>
      <c r="T114" s="5">
        <v>0.10000275372076267</v>
      </c>
    </row>
    <row r="115" spans="1:20" ht="12.75">
      <c r="A115">
        <v>106</v>
      </c>
      <c r="B115" s="1">
        <v>20015.343999999997</v>
      </c>
      <c r="C115" s="1">
        <v>159.84399999999732</v>
      </c>
      <c r="D115" s="1">
        <v>157.87200000000007</v>
      </c>
      <c r="E115" s="1">
        <v>155122.75199999998</v>
      </c>
      <c r="F115" s="1">
        <v>155122.75199999998</v>
      </c>
      <c r="G115" s="1">
        <f t="shared" si="1"/>
        <v>155837.6987878788</v>
      </c>
      <c r="H115" s="1">
        <v>1463.422188679245</v>
      </c>
      <c r="I115" s="30">
        <v>0.008141784385052689</v>
      </c>
      <c r="J115" s="5">
        <v>0.009433962768104334</v>
      </c>
      <c r="K115" s="5">
        <v>0.01530118415565789</v>
      </c>
      <c r="L115" s="28">
        <v>0.02272808960868475</v>
      </c>
      <c r="M115" s="5">
        <v>0.031301701774708854</v>
      </c>
      <c r="N115" s="5">
        <v>0.04058472819895419</v>
      </c>
      <c r="O115" s="5">
        <v>0.0502508317455583</v>
      </c>
      <c r="P115" s="5">
        <v>0.06010394175612444</v>
      </c>
      <c r="Q115" s="5">
        <v>0.0700419655838297</v>
      </c>
      <c r="R115" s="5">
        <v>0.08001660974404654</v>
      </c>
      <c r="S115" s="5">
        <v>0.0900064729818056</v>
      </c>
      <c r="T115" s="5">
        <v>0.10000249166305546</v>
      </c>
    </row>
    <row r="116" spans="1:20" ht="12.75">
      <c r="A116">
        <v>107</v>
      </c>
      <c r="B116" s="1">
        <v>20171.212</v>
      </c>
      <c r="C116" s="1">
        <v>155.8680000000022</v>
      </c>
      <c r="D116" s="1">
        <v>153.84799999999996</v>
      </c>
      <c r="E116" s="1">
        <v>156369.696</v>
      </c>
      <c r="F116" s="1">
        <v>156369.696</v>
      </c>
      <c r="G116" s="1">
        <f t="shared" si="1"/>
        <v>157307.86575757575</v>
      </c>
      <c r="H116" s="1">
        <v>1461.3990280373832</v>
      </c>
      <c r="I116" s="30">
        <v>0.00787098799501407</v>
      </c>
      <c r="J116" s="5">
        <v>0.009345794889571336</v>
      </c>
      <c r="K116" s="5">
        <v>0.01522089747755998</v>
      </c>
      <c r="L116" s="28">
        <v>0.02266686663583474</v>
      </c>
      <c r="M116" s="5">
        <v>0.03126161281878779</v>
      </c>
      <c r="N116" s="5">
        <v>0.040561478845384545</v>
      </c>
      <c r="O116" s="5">
        <v>0.050238540174739665</v>
      </c>
      <c r="P116" s="5">
        <v>0.060097878784980706</v>
      </c>
      <c r="Q116" s="5">
        <v>0.07003912686518136</v>
      </c>
      <c r="R116" s="5">
        <v>0.08001533248149051</v>
      </c>
      <c r="S116" s="5">
        <v>0.09000591582331345</v>
      </c>
      <c r="T116" s="5">
        <v>0.10000225454461989</v>
      </c>
    </row>
    <row r="117" spans="1:20" ht="12.75">
      <c r="A117">
        <v>108</v>
      </c>
      <c r="B117" s="1">
        <v>20323.008</v>
      </c>
      <c r="C117" s="1">
        <v>151.7960000000021</v>
      </c>
      <c r="D117" s="1">
        <v>149.72800000000007</v>
      </c>
      <c r="E117" s="1">
        <v>157584.064</v>
      </c>
      <c r="F117" s="1">
        <v>157584.064</v>
      </c>
      <c r="G117" s="1">
        <f t="shared" si="1"/>
        <v>158778.03272727274</v>
      </c>
      <c r="H117" s="1">
        <v>1459.1117037037038</v>
      </c>
      <c r="I117" s="30">
        <v>0.007601174697461797</v>
      </c>
      <c r="J117" s="5">
        <v>0.009259259759088347</v>
      </c>
      <c r="K117" s="5">
        <v>0.01514223538501283</v>
      </c>
      <c r="L117" s="28">
        <v>0.02260717521838945</v>
      </c>
      <c r="M117" s="5">
        <v>0.03122280672736653</v>
      </c>
      <c r="N117" s="5">
        <v>0.04053916618922446</v>
      </c>
      <c r="O117" s="5">
        <v>0.050226853650003</v>
      </c>
      <c r="P117" s="5">
        <v>0.06009217001210835</v>
      </c>
      <c r="Q117" s="5">
        <v>0.07003648026874083</v>
      </c>
      <c r="R117" s="5">
        <v>0.08001415345574035</v>
      </c>
      <c r="S117" s="5">
        <v>0.09000540662482516</v>
      </c>
      <c r="T117" s="5">
        <v>0.10000203999195595</v>
      </c>
    </row>
    <row r="118" spans="1:20" ht="12.75">
      <c r="A118">
        <v>109</v>
      </c>
      <c r="B118" s="1">
        <v>20470.636</v>
      </c>
      <c r="C118" s="1">
        <v>147.62799999999697</v>
      </c>
      <c r="D118" s="1">
        <v>145.51200000000006</v>
      </c>
      <c r="E118" s="1">
        <v>158765.088</v>
      </c>
      <c r="F118" s="1">
        <v>158765.088</v>
      </c>
      <c r="G118" s="1">
        <f t="shared" si="1"/>
        <v>160248.1996969697</v>
      </c>
      <c r="H118" s="1">
        <v>1456.5604403669724</v>
      </c>
      <c r="I118" s="30">
        <v>0.007332191319038607</v>
      </c>
      <c r="J118" s="5">
        <v>0.009174312429030445</v>
      </c>
      <c r="K118" s="5">
        <v>0.015065152877694271</v>
      </c>
      <c r="L118" s="28">
        <v>0.022548970093764914</v>
      </c>
      <c r="M118" s="5">
        <v>0.031185239532098546</v>
      </c>
      <c r="N118" s="5">
        <v>0.040517751535812184</v>
      </c>
      <c r="O118" s="5">
        <v>0.0502157421284561</v>
      </c>
      <c r="P118" s="5">
        <v>0.060086794683863846</v>
      </c>
      <c r="Q118" s="5">
        <v>0.07003401277875916</v>
      </c>
      <c r="R118" s="5">
        <v>0.08001306510863863</v>
      </c>
      <c r="S118" s="5">
        <v>0.09000494125748618</v>
      </c>
      <c r="T118" s="5">
        <v>0.10000184585747085</v>
      </c>
    </row>
    <row r="119" spans="1:20" ht="12.75">
      <c r="A119">
        <v>110</v>
      </c>
      <c r="B119" s="1">
        <v>20614</v>
      </c>
      <c r="C119" s="1">
        <v>143.3640000000014</v>
      </c>
      <c r="D119" s="1">
        <v>141.2</v>
      </c>
      <c r="E119" s="1">
        <v>159912</v>
      </c>
      <c r="F119" s="1">
        <v>159912</v>
      </c>
      <c r="H119" s="1">
        <v>1453.7454545454545</v>
      </c>
      <c r="I119" s="30">
        <v>0.0070638851368252506</v>
      </c>
      <c r="J119" s="5">
        <v>0.009090909586577905</v>
      </c>
      <c r="K119" s="5">
        <v>0.014989606589731946</v>
      </c>
      <c r="L119" s="28">
        <v>0.022492207645683125</v>
      </c>
      <c r="M119" s="5">
        <v>0.0311488689477595</v>
      </c>
      <c r="N119" s="5">
        <v>0.040497197863289425</v>
      </c>
      <c r="O119" s="5">
        <v>0.05020517708376898</v>
      </c>
      <c r="P119" s="5">
        <v>0.06008173326958041</v>
      </c>
      <c r="Q119" s="5">
        <v>0.07003171226297679</v>
      </c>
      <c r="R119" s="5">
        <v>0.08001206046391846</v>
      </c>
      <c r="S119" s="5">
        <v>0.0900045159479713</v>
      </c>
      <c r="T119" s="5">
        <v>0.10000167019797418</v>
      </c>
    </row>
    <row r="120" spans="1:20" ht="12.75">
      <c r="A120">
        <v>111</v>
      </c>
      <c r="B120" s="1">
        <v>20753.003999999997</v>
      </c>
      <c r="C120" s="1">
        <v>139.00399999999718</v>
      </c>
      <c r="D120" s="1">
        <v>136.79200000000003</v>
      </c>
      <c r="E120" s="1">
        <v>161024.03199999998</v>
      </c>
      <c r="F120" s="1">
        <v>161024.03199999998</v>
      </c>
      <c r="H120" s="1">
        <v>1450.6669549549547</v>
      </c>
      <c r="I120" s="30">
        <v>0.0067961035778808495</v>
      </c>
      <c r="J120" s="5">
        <v>0.00900900950709333</v>
      </c>
      <c r="K120" s="5">
        <v>0.014915554716097094</v>
      </c>
      <c r="L120" s="28">
        <v>0.022436845830492796</v>
      </c>
      <c r="M120" s="5">
        <v>0.031113654297302035</v>
      </c>
      <c r="N120" s="5">
        <v>0.04047746974454172</v>
      </c>
      <c r="O120" s="5">
        <v>0.05019513142725412</v>
      </c>
      <c r="P120" s="5">
        <v>0.060076967388713744</v>
      </c>
      <c r="Q120" s="5">
        <v>0.07002956741243044</v>
      </c>
      <c r="R120" s="5">
        <v>0.08001113308234839</v>
      </c>
      <c r="S120" s="5">
        <v>0.09000412724785772</v>
      </c>
      <c r="T120" s="5">
        <v>0.10000151125522057</v>
      </c>
    </row>
    <row r="121" spans="1:20" ht="12.75">
      <c r="A121">
        <v>112</v>
      </c>
      <c r="B121" s="1">
        <v>20887.552</v>
      </c>
      <c r="C121" s="1">
        <v>134.5480000000025</v>
      </c>
      <c r="D121" s="1">
        <v>132.288</v>
      </c>
      <c r="E121" s="1">
        <v>162100.416</v>
      </c>
      <c r="F121" s="1">
        <v>162100.416</v>
      </c>
      <c r="H121" s="1">
        <v>1447.3251428571427</v>
      </c>
      <c r="I121" s="30">
        <v>0.006528693917725665</v>
      </c>
      <c r="J121" s="5">
        <v>0.008928571928906342</v>
      </c>
      <c r="K121" s="5">
        <v>0.014842956942941604</v>
      </c>
      <c r="L121" s="28">
        <v>0.022382844107431084</v>
      </c>
      <c r="M121" s="5">
        <v>0.031079556440860922</v>
      </c>
      <c r="N121" s="5">
        <v>0.04045853327321723</v>
      </c>
      <c r="O121" s="5">
        <v>0.05018557943327699</v>
      </c>
      <c r="P121" s="5">
        <v>0.06007247974241644</v>
      </c>
      <c r="Q121" s="5">
        <v>0.07002756768539012</v>
      </c>
      <c r="R121" s="5">
        <v>0.08001027702034352</v>
      </c>
      <c r="S121" s="5">
        <v>0.09000377200563853</v>
      </c>
      <c r="T121" s="5">
        <v>0.10000136743830519</v>
      </c>
    </row>
    <row r="122" spans="1:20" ht="12.75">
      <c r="A122">
        <v>113</v>
      </c>
      <c r="B122" s="1">
        <v>21017.548000000003</v>
      </c>
      <c r="C122" s="1">
        <v>129.99600000000282</v>
      </c>
      <c r="D122" s="1">
        <v>127.68799999999999</v>
      </c>
      <c r="E122" s="1">
        <v>163140.38400000002</v>
      </c>
      <c r="F122" s="1">
        <v>163140.38400000002</v>
      </c>
      <c r="H122" s="1">
        <v>1443.7202123893808</v>
      </c>
      <c r="I122" s="30">
        <v>0.006261502976479446</v>
      </c>
      <c r="J122" s="5">
        <v>0.008849558024552071</v>
      </c>
      <c r="K122" s="5">
        <v>0.014771774381634063</v>
      </c>
      <c r="L122" s="28">
        <v>0.02233016337258203</v>
      </c>
      <c r="M122" s="5">
        <v>0.03104653770846504</v>
      </c>
      <c r="N122" s="5">
        <v>0.04044035599357885</v>
      </c>
      <c r="O122" s="5">
        <v>0.050176496668738614</v>
      </c>
      <c r="P122" s="5">
        <v>0.06006825404926207</v>
      </c>
      <c r="Q122" s="5">
        <v>0.0700257032551392</v>
      </c>
      <c r="R122" s="5">
        <v>0.0800094867917732</v>
      </c>
      <c r="S122" s="5">
        <v>0.09000344734114865</v>
      </c>
      <c r="T122" s="5">
        <v>0.1000012373077353</v>
      </c>
    </row>
    <row r="123" spans="1:20" ht="12.75">
      <c r="A123">
        <v>114</v>
      </c>
      <c r="B123" s="1">
        <v>21142.895999999997</v>
      </c>
      <c r="C123" s="1">
        <v>125.3479999999945</v>
      </c>
      <c r="D123" s="1">
        <v>122.99200000000008</v>
      </c>
      <c r="E123" s="1">
        <v>164143.16799999998</v>
      </c>
      <c r="F123" s="1">
        <v>164143.16799999998</v>
      </c>
      <c r="H123" s="1">
        <v>1439.8523508771927</v>
      </c>
      <c r="I123" s="30">
        <v>0.005994376811345573</v>
      </c>
      <c r="J123" s="5">
        <v>0.008771930320389915</v>
      </c>
      <c r="K123" s="5">
        <v>0.014701969506267646</v>
      </c>
      <c r="L123" s="28">
        <v>0.022278765896304696</v>
      </c>
      <c r="M123" s="5">
        <v>0.031014561836229873</v>
      </c>
      <c r="N123" s="5">
        <v>0.040422906833961554</v>
      </c>
      <c r="O123" s="5">
        <v>0.050167859926388954</v>
      </c>
      <c r="P123" s="5">
        <v>0.06006427498485818</v>
      </c>
      <c r="Q123" s="5">
        <v>0.07002396496133058</v>
      </c>
      <c r="R123" s="5">
        <v>0.08000875733271788</v>
      </c>
      <c r="S123" s="5">
        <v>0.09000315062219519</v>
      </c>
      <c r="T123" s="5">
        <v>0.1000011195610183</v>
      </c>
    </row>
    <row r="124" spans="1:20" ht="12.75">
      <c r="A124">
        <v>115</v>
      </c>
      <c r="B124" s="1">
        <v>21263.5</v>
      </c>
      <c r="C124" s="1">
        <v>120.604000000003</v>
      </c>
      <c r="D124" s="1">
        <v>118.2</v>
      </c>
      <c r="E124" s="1">
        <v>165108</v>
      </c>
      <c r="F124" s="1">
        <v>165108</v>
      </c>
      <c r="H124" s="1">
        <v>1435.7217391304348</v>
      </c>
      <c r="I124" s="30">
        <v>0.005727160404099132</v>
      </c>
      <c r="J124" s="5">
        <v>0.008695652671689345</v>
      </c>
      <c r="K124" s="5">
        <v>0.014633506094428539</v>
      </c>
      <c r="L124" s="28">
        <v>0.02222861526391965</v>
      </c>
      <c r="M124" s="5">
        <v>0.030983593905819878</v>
      </c>
      <c r="N124" s="5">
        <v>0.04040615604362253</v>
      </c>
      <c r="O124" s="5">
        <v>0.05015964716174611</v>
      </c>
      <c r="P124" s="5">
        <v>0.06006052812510544</v>
      </c>
      <c r="Q124" s="5">
        <v>0.07002234426467151</v>
      </c>
      <c r="R124" s="5">
        <v>0.08000808396894636</v>
      </c>
      <c r="S124" s="5">
        <v>0.09000287944320141</v>
      </c>
      <c r="T124" s="5">
        <v>0.10000101301962185</v>
      </c>
    </row>
    <row r="125" spans="1:20" ht="12.75">
      <c r="A125">
        <v>116</v>
      </c>
      <c r="B125" s="1">
        <v>21379.264</v>
      </c>
      <c r="C125" s="1">
        <v>115.76399999999921</v>
      </c>
      <c r="D125" s="1">
        <v>113.31200000000001</v>
      </c>
      <c r="E125" s="1">
        <v>166034.112</v>
      </c>
      <c r="F125" s="1">
        <v>166034.112</v>
      </c>
      <c r="H125" s="1">
        <v>1431.328551724138</v>
      </c>
      <c r="I125" s="30">
        <v>0.0054596973421943565</v>
      </c>
      <c r="J125" s="5">
        <v>0.008620690154755932</v>
      </c>
      <c r="K125" s="5">
        <v>0.014566349171028104</v>
      </c>
      <c r="L125" s="28">
        <v>0.02217967631945721</v>
      </c>
      <c r="M125" s="5">
        <v>0.030953600286984614</v>
      </c>
      <c r="N125" s="5">
        <v>0.04039007513278598</v>
      </c>
      <c r="O125" s="5">
        <v>0.05015183743341085</v>
      </c>
      <c r="P125" s="5">
        <v>0.06005699989287553</v>
      </c>
      <c r="Q125" s="5">
        <v>0.07002083320470641</v>
      </c>
      <c r="R125" s="5">
        <v>0.08000746238590231</v>
      </c>
      <c r="S125" s="5">
        <v>0.09000263160569141</v>
      </c>
      <c r="T125" s="5">
        <v>0.10000091661717543</v>
      </c>
    </row>
    <row r="126" spans="1:20" ht="12.75">
      <c r="A126">
        <v>117</v>
      </c>
      <c r="B126" s="1">
        <v>21490.092</v>
      </c>
      <c r="C126" s="1">
        <v>110.82800000000134</v>
      </c>
      <c r="D126" s="1">
        <v>108.32799999999997</v>
      </c>
      <c r="E126" s="1">
        <v>166920.736</v>
      </c>
      <c r="F126" s="1">
        <v>166920.736</v>
      </c>
      <c r="H126" s="1">
        <v>1426.6729572649574</v>
      </c>
      <c r="I126" s="30">
        <v>0.005191829492053041</v>
      </c>
      <c r="J126" s="5">
        <v>0.008547009048265036</v>
      </c>
      <c r="K126" s="5">
        <v>0.01450046495501553</v>
      </c>
      <c r="L126" s="28">
        <v>0.022131915112284083</v>
      </c>
      <c r="M126" s="5">
        <v>0.030924548582986107</v>
      </c>
      <c r="N126" s="5">
        <v>0.040374636815698056</v>
      </c>
      <c r="O126" s="5">
        <v>0.050144410846579904</v>
      </c>
      <c r="P126" s="5">
        <v>0.06005367750789588</v>
      </c>
      <c r="Q126" s="5">
        <v>0.07001942436048414</v>
      </c>
      <c r="R126" s="5">
        <v>0.08000688860100653</v>
      </c>
      <c r="S126" s="5">
        <v>0.0900024051004559</v>
      </c>
      <c r="T126" s="5">
        <v>0.10000082938879488</v>
      </c>
    </row>
    <row r="127" spans="1:20" ht="12.75">
      <c r="A127">
        <v>118</v>
      </c>
      <c r="B127" s="1">
        <v>21595.888000000003</v>
      </c>
      <c r="C127" s="1">
        <v>105.7960000000021</v>
      </c>
      <c r="D127" s="1">
        <v>103.24800000000005</v>
      </c>
      <c r="E127" s="1">
        <v>167767.10400000002</v>
      </c>
      <c r="F127" s="1">
        <v>167767.10400000002</v>
      </c>
      <c r="H127" s="1">
        <v>1421.755118644068</v>
      </c>
      <c r="I127" s="30">
        <v>0.004923396663031153</v>
      </c>
      <c r="J127" s="5">
        <v>0.00847457677398767</v>
      </c>
      <c r="K127" s="5">
        <v>0.01443582080880004</v>
      </c>
      <c r="L127" s="28">
        <v>0.022085298846437687</v>
      </c>
      <c r="M127" s="5">
        <v>0.030896407578747058</v>
      </c>
      <c r="N127" s="5">
        <v>0.04035981495651935</v>
      </c>
      <c r="O127" s="5">
        <v>0.05013734849957395</v>
      </c>
      <c r="P127" s="5">
        <v>0.06005054893964278</v>
      </c>
      <c r="Q127" s="5">
        <v>0.0700181108139104</v>
      </c>
      <c r="R127" s="5">
        <v>0.08000635893809505</v>
      </c>
      <c r="S127" s="5">
        <v>0.09000219809125465</v>
      </c>
      <c r="T127" s="5">
        <v>0.1000007504614234</v>
      </c>
    </row>
    <row r="128" spans="1:20" ht="12.75">
      <c r="A128">
        <v>119</v>
      </c>
      <c r="B128" s="1">
        <v>21696.555999999997</v>
      </c>
      <c r="C128" s="1">
        <v>100.66799999999421</v>
      </c>
      <c r="D128" s="1">
        <v>98.072</v>
      </c>
      <c r="E128" s="1">
        <v>168572.44799999997</v>
      </c>
      <c r="F128" s="1">
        <v>168572.44799999997</v>
      </c>
      <c r="H128" s="1">
        <v>1416.5751932773107</v>
      </c>
      <c r="I128" s="30">
        <v>0.00465423626048309</v>
      </c>
      <c r="J128" s="5">
        <v>0.00840336184092128</v>
      </c>
      <c r="K128" s="5">
        <v>0.014372385190223314</v>
      </c>
      <c r="L128" s="28">
        <v>0.02203979583250874</v>
      </c>
      <c r="M128" s="5">
        <v>0.030869147191561246</v>
      </c>
      <c r="N128" s="5">
        <v>0.04034558451789402</v>
      </c>
      <c r="O128" s="5">
        <v>0.0501306324332079</v>
      </c>
      <c r="P128" s="5">
        <v>0.06004760286305747</v>
      </c>
      <c r="Q128" s="5">
        <v>0.07001688611560054</v>
      </c>
      <c r="R128" s="5">
        <v>0.08000587000382825</v>
      </c>
      <c r="S128" s="5">
        <v>0.09000200889992284</v>
      </c>
      <c r="T128" s="5">
        <v>0.10000067904509173</v>
      </c>
    </row>
    <row r="129" spans="1:20" ht="12.75">
      <c r="A129">
        <v>120</v>
      </c>
      <c r="B129" s="1">
        <v>21792</v>
      </c>
      <c r="C129" s="1">
        <v>95.44400000000314</v>
      </c>
      <c r="D129" s="1">
        <v>92.8</v>
      </c>
      <c r="E129" s="1">
        <v>169336</v>
      </c>
      <c r="F129" s="1">
        <v>169336</v>
      </c>
      <c r="H129" s="1">
        <v>1411.1333333333334</v>
      </c>
      <c r="I129" s="30">
        <v>0.0043841829262531275</v>
      </c>
      <c r="J129" s="5">
        <v>0.008333333831152118</v>
      </c>
      <c r="K129" s="5">
        <v>0.014310127606933334</v>
      </c>
      <c r="L129" s="28">
        <v>0.021995375441923506</v>
      </c>
      <c r="M129" s="5">
        <v>0.03084273842421777</v>
      </c>
      <c r="N129" s="5">
        <v>0.04033192151204506</v>
      </c>
      <c r="O129" s="5">
        <v>0.05012424558284223</v>
      </c>
      <c r="P129" s="5">
        <v>0.060044828616911794</v>
      </c>
      <c r="Q129" s="5">
        <v>0.07001574425306058</v>
      </c>
      <c r="R129" s="5">
        <v>0.08000541866591866</v>
      </c>
      <c r="S129" s="5">
        <v>0.09000183599276033</v>
      </c>
      <c r="T129" s="5">
        <v>0.1000006144250105</v>
      </c>
    </row>
    <row r="130" spans="1:20" ht="12.75">
      <c r="A130">
        <v>121</v>
      </c>
      <c r="B130" s="1">
        <v>21882.123999999996</v>
      </c>
      <c r="C130" s="1">
        <v>90.12399999999616</v>
      </c>
      <c r="D130" s="1">
        <v>87.43200000000002</v>
      </c>
      <c r="E130" s="1">
        <v>170056.99199999997</v>
      </c>
      <c r="F130" s="1">
        <v>170056.99199999997</v>
      </c>
      <c r="H130" s="1">
        <v>1405.429685950413</v>
      </c>
      <c r="I130" s="30">
        <v>0.004113068164818535</v>
      </c>
      <c r="J130" s="5">
        <v>0.0082644633090564</v>
      </c>
      <c r="K130" s="5">
        <v>0.014249018573020713</v>
      </c>
      <c r="L130" s="28">
        <v>0.021952008063486732</v>
      </c>
      <c r="M130" s="5">
        <v>0.030817153320400914</v>
      </c>
      <c r="N130" s="5">
        <v>0.040318802954254836</v>
      </c>
      <c r="O130" s="5">
        <v>0.050118171732963915</v>
      </c>
      <c r="P130" s="5">
        <v>0.06004221616466099</v>
      </c>
      <c r="Q130" s="5">
        <v>0.07001467962103676</v>
      </c>
      <c r="R130" s="5">
        <v>0.08000500203303662</v>
      </c>
      <c r="S130" s="5">
        <v>0.09000167796809344</v>
      </c>
      <c r="T130" s="5">
        <v>0.10000055595441501</v>
      </c>
    </row>
    <row r="131" spans="1:20" ht="12.75">
      <c r="A131">
        <v>122</v>
      </c>
      <c r="B131" s="1">
        <v>21966.832000000002</v>
      </c>
      <c r="C131" s="1">
        <v>84.708000000006</v>
      </c>
      <c r="D131" s="1">
        <v>81.96799999999996</v>
      </c>
      <c r="E131" s="1">
        <v>170734.65600000002</v>
      </c>
      <c r="F131" s="1">
        <v>170734.65600000002</v>
      </c>
      <c r="H131" s="1">
        <v>1399.464393442623</v>
      </c>
      <c r="I131" s="30">
        <v>0.0038407199531886463</v>
      </c>
      <c r="J131" s="5">
        <v>0.00819672181182471</v>
      </c>
      <c r="K131" s="5">
        <v>0.014189029567787753</v>
      </c>
      <c r="L131" s="28">
        <v>0.021909665062055588</v>
      </c>
      <c r="M131" s="5">
        <v>0.030792364922236158</v>
      </c>
      <c r="N131" s="5">
        <v>0.040306206818599345</v>
      </c>
      <c r="O131" s="5">
        <v>0.050112395474155094</v>
      </c>
      <c r="P131" s="5">
        <v>0.06003975605763177</v>
      </c>
      <c r="Q131" s="5">
        <v>0.07001368699388429</v>
      </c>
      <c r="R131" s="5">
        <v>0.08000461743626441</v>
      </c>
      <c r="S131" s="5">
        <v>0.09000153354490764</v>
      </c>
      <c r="T131" s="5">
        <v>0.10000050304809127</v>
      </c>
    </row>
    <row r="132" spans="1:20" ht="12.75">
      <c r="A132">
        <v>123</v>
      </c>
      <c r="B132" s="1">
        <v>22046.028000000002</v>
      </c>
      <c r="C132" s="1">
        <v>79.19599999999991</v>
      </c>
      <c r="D132" s="1">
        <v>76.40800000000002</v>
      </c>
      <c r="E132" s="1">
        <v>171368.22400000002</v>
      </c>
      <c r="F132" s="1">
        <v>171368.22400000002</v>
      </c>
      <c r="H132" s="1">
        <v>1393.237593495935</v>
      </c>
      <c r="I132" s="30">
        <v>0.003566962332526712</v>
      </c>
      <c r="J132" s="5">
        <v>0.008130081802267384</v>
      </c>
      <c r="K132" s="5">
        <v>0.014130132996528755</v>
      </c>
      <c r="L132" s="28">
        <v>0.021868318739223295</v>
      </c>
      <c r="M132" s="5">
        <v>0.030768347229861562</v>
      </c>
      <c r="N132" s="5">
        <v>0.04029411199581259</v>
      </c>
      <c r="O132" s="5">
        <v>0.05010690216231637</v>
      </c>
      <c r="P132" s="5">
        <v>0.06003743940040323</v>
      </c>
      <c r="Q132" s="5">
        <v>0.07001276149981737</v>
      </c>
      <c r="R132" s="5">
        <v>0.08000426241197933</v>
      </c>
      <c r="S132" s="5">
        <v>0.09000140155245964</v>
      </c>
      <c r="T132" s="5">
        <v>0.10000045517651816</v>
      </c>
    </row>
    <row r="133" spans="1:20" ht="12.75">
      <c r="A133">
        <v>124</v>
      </c>
      <c r="B133" s="1">
        <v>22119.615999999998</v>
      </c>
      <c r="C133" s="1">
        <v>73.5879999999961</v>
      </c>
      <c r="D133" s="1">
        <v>70.75200000000007</v>
      </c>
      <c r="E133" s="1">
        <v>171956.92799999999</v>
      </c>
      <c r="F133" s="1">
        <v>171956.92799999999</v>
      </c>
      <c r="H133" s="1">
        <v>1386.7494193548387</v>
      </c>
      <c r="I133" s="30">
        <v>0.0032916149793045884</v>
      </c>
      <c r="J133" s="5">
        <v>0.008064516631491122</v>
      </c>
      <c r="K133" s="5">
        <v>0.014072302153208163</v>
      </c>
      <c r="L133" s="28">
        <v>0.0218279422958989</v>
      </c>
      <c r="M133" s="5">
        <v>0.030745075162911348</v>
      </c>
      <c r="N133" s="5">
        <v>0.040282498253165704</v>
      </c>
      <c r="O133" s="5">
        <v>0.050101677880019534</v>
      </c>
      <c r="P133" s="5">
        <v>0.06003525781824751</v>
      </c>
      <c r="Q133" s="5">
        <v>0.07001189859691119</v>
      </c>
      <c r="R133" s="5">
        <v>0.08000393468605523</v>
      </c>
      <c r="S133" s="5">
        <v>0.09000128092078381</v>
      </c>
      <c r="T133" s="5">
        <v>0.10000041186056705</v>
      </c>
    </row>
    <row r="134" spans="1:20" ht="12.75">
      <c r="A134">
        <v>125</v>
      </c>
      <c r="B134" s="1">
        <v>22187.5</v>
      </c>
      <c r="C134" s="1">
        <v>67.88400000000183</v>
      </c>
      <c r="D134" s="1">
        <v>65</v>
      </c>
      <c r="E134" s="1">
        <v>172500</v>
      </c>
      <c r="F134" s="1">
        <v>172500</v>
      </c>
      <c r="H134" s="1">
        <v>1380</v>
      </c>
      <c r="I134" s="30">
        <v>0.0030144927536231883</v>
      </c>
      <c r="J134" s="5">
        <v>0.00800000050336715</v>
      </c>
      <c r="K134" s="5">
        <v>0.01401551118493013</v>
      </c>
      <c r="L134" s="28">
        <v>0.02178850979667704</v>
      </c>
      <c r="M134" s="5">
        <v>0.03072252452380587</v>
      </c>
      <c r="N134" s="5">
        <v>0.040271346196252174</v>
      </c>
      <c r="O134" s="5">
        <v>0.05009670939987238</v>
      </c>
      <c r="P134" s="5">
        <v>0.0600332034265051</v>
      </c>
      <c r="Q134" s="5">
        <v>0.07001109405073609</v>
      </c>
      <c r="R134" s="5">
        <v>0.08000363215928077</v>
      </c>
      <c r="S134" s="5">
        <v>0.09000117067201614</v>
      </c>
      <c r="T134" s="5">
        <v>0.10000037266670601</v>
      </c>
    </row>
    <row r="135" spans="1:20" ht="12.75">
      <c r="A135">
        <v>126</v>
      </c>
      <c r="B135" s="1">
        <v>22249.584</v>
      </c>
      <c r="C135" s="1">
        <v>62.08399999999892</v>
      </c>
      <c r="D135" s="1">
        <v>59.152000000000044</v>
      </c>
      <c r="E135" s="1">
        <v>172996.672</v>
      </c>
      <c r="F135" s="1">
        <v>172996.672</v>
      </c>
      <c r="H135" s="1">
        <v>1372.9894603174603</v>
      </c>
      <c r="I135" s="30">
        <v>0.002735405222130518</v>
      </c>
      <c r="J135" s="5">
        <v>0.007936508433698265</v>
      </c>
      <c r="K135" s="5">
        <v>0.0139597350581001</v>
      </c>
      <c r="L135" s="28">
        <v>0.02174999613589822</v>
      </c>
      <c r="M135" s="5">
        <v>0.030700671962748817</v>
      </c>
      <c r="N135" s="5">
        <v>0.04026063723257766</v>
      </c>
      <c r="O135" s="5">
        <v>0.05009198414978511</v>
      </c>
      <c r="P135" s="5">
        <v>0.06003126880177785</v>
      </c>
      <c r="Q135" s="5">
        <v>0.0700103439135125</v>
      </c>
      <c r="R135" s="5">
        <v>0.08000335289390091</v>
      </c>
      <c r="S135" s="5">
        <v>0.09000106991246547</v>
      </c>
      <c r="T135" s="5">
        <v>0.10000033720266047</v>
      </c>
    </row>
    <row r="136" spans="1:20" ht="12.75">
      <c r="A136">
        <v>127</v>
      </c>
      <c r="B136" s="1">
        <v>22305.771999999997</v>
      </c>
      <c r="C136" s="1">
        <v>56.18799999999828</v>
      </c>
      <c r="D136" s="1">
        <v>53.20799999999997</v>
      </c>
      <c r="E136" s="1">
        <v>173446.17599999998</v>
      </c>
      <c r="F136" s="1">
        <v>173446.17599999998</v>
      </c>
      <c r="H136" s="1">
        <v>1365.7179212598423</v>
      </c>
      <c r="I136" s="30">
        <v>0.0024541561527421612</v>
      </c>
      <c r="J136" s="5">
        <v>0.007874016246059762</v>
      </c>
      <c r="K136" s="5">
        <v>0.013904949526185064</v>
      </c>
      <c r="L136" s="28">
        <v>0.021712377005306347</v>
      </c>
      <c r="M136" s="5">
        <v>0.030679494944338737</v>
      </c>
      <c r="N136" s="5">
        <v>0.04025035353685879</v>
      </c>
      <c r="O136" s="5">
        <v>0.050087490180034486</v>
      </c>
      <c r="P136" s="5">
        <v>0.06002944695482992</v>
      </c>
      <c r="Q136" s="5">
        <v>0.07000964450468239</v>
      </c>
      <c r="R136" s="5">
        <v>0.08000309510119434</v>
      </c>
      <c r="S136" s="5">
        <v>0.09000097782536721</v>
      </c>
      <c r="T136" s="5">
        <v>0.10000030511348675</v>
      </c>
    </row>
    <row r="137" spans="1:20" ht="12.75">
      <c r="A137">
        <v>128</v>
      </c>
      <c r="B137" s="1">
        <v>22355.968</v>
      </c>
      <c r="C137" s="1">
        <v>50.19600000000355</v>
      </c>
      <c r="D137" s="1">
        <v>47.168000000000006</v>
      </c>
      <c r="E137" s="1">
        <v>173847.744</v>
      </c>
      <c r="F137" s="1">
        <v>173847.744</v>
      </c>
      <c r="H137" s="1">
        <v>1358.1855</v>
      </c>
      <c r="I137" s="30">
        <v>0.002170542978113078</v>
      </c>
      <c r="J137" s="5">
        <v>0.00781250049877943</v>
      </c>
      <c r="K137" s="5">
        <v>0.013851131098985104</v>
      </c>
      <c r="L137" s="28">
        <v>0.021675628863216227</v>
      </c>
      <c r="M137" s="5">
        <v>0.03065897171570781</v>
      </c>
      <c r="N137" s="5">
        <v>0.0402404780179412</v>
      </c>
      <c r="O137" s="5">
        <v>0.05008321613202812</v>
      </c>
      <c r="P137" s="5">
        <v>0.06002773130509376</v>
      </c>
      <c r="Q137" s="5">
        <v>0.07000899239280059</v>
      </c>
      <c r="R137" s="5">
        <v>0.08000285713000758</v>
      </c>
      <c r="S137" s="5">
        <v>0.09000089366426117</v>
      </c>
      <c r="T137" s="5">
        <v>0.1000002760780194</v>
      </c>
    </row>
    <row r="138" spans="1:20" ht="12.75">
      <c r="A138">
        <v>129</v>
      </c>
      <c r="B138" s="1">
        <v>22400.076</v>
      </c>
      <c r="C138" s="1">
        <v>44.108000000000175</v>
      </c>
      <c r="D138" s="1">
        <v>41.03200000000004</v>
      </c>
      <c r="E138" s="1">
        <v>174200.608</v>
      </c>
      <c r="F138" s="1">
        <v>174200.608</v>
      </c>
      <c r="H138" s="1">
        <v>1350.3923100775194</v>
      </c>
      <c r="I138" s="30">
        <v>0.0018843562245201824</v>
      </c>
      <c r="J138" s="5">
        <v>0.007751938483943658</v>
      </c>
      <c r="K138" s="5">
        <v>0.013798257013334161</v>
      </c>
      <c r="L138" s="28">
        <v>0.021639728905109016</v>
      </c>
      <c r="M138" s="5">
        <v>0.0306390812761062</v>
      </c>
      <c r="N138" s="5">
        <v>0.04023099428725267</v>
      </c>
      <c r="O138" s="5">
        <v>0.05007915120867681</v>
      </c>
      <c r="P138" s="5">
        <v>0.06002611565668461</v>
      </c>
      <c r="Q138" s="5">
        <v>0.07000838437865614</v>
      </c>
      <c r="R138" s="5">
        <v>0.08000263745617174</v>
      </c>
      <c r="S138" s="5">
        <v>0.09000081674693942</v>
      </c>
      <c r="T138" s="5">
        <v>0.10000024980565661</v>
      </c>
    </row>
    <row r="139" spans="1:20" ht="12.75">
      <c r="A139">
        <v>130</v>
      </c>
      <c r="B139" s="1">
        <v>22438</v>
      </c>
      <c r="C139" s="1">
        <v>37.92399999999907</v>
      </c>
      <c r="D139" s="1">
        <v>34.8</v>
      </c>
      <c r="E139" s="1">
        <v>174504</v>
      </c>
      <c r="F139" s="1">
        <v>174504</v>
      </c>
      <c r="H139" s="1">
        <v>1342.3384615384616</v>
      </c>
      <c r="I139" s="30">
        <v>0.001595378902489339</v>
      </c>
      <c r="J139" s="5">
        <v>0.007692308192343826</v>
      </c>
      <c r="K139" s="5">
        <v>0.013746305205153174</v>
      </c>
      <c r="L139" s="28">
        <v>0.021604655035578763</v>
      </c>
      <c r="M139" s="5">
        <v>0.030619803347855228</v>
      </c>
      <c r="N139" s="5">
        <v>0.040221886628711824</v>
      </c>
      <c r="O139" s="5">
        <v>0.05007528514628846</v>
      </c>
      <c r="P139" s="5">
        <v>0.060024594175832904</v>
      </c>
      <c r="Q139" s="5">
        <v>0.07000781747953949</v>
      </c>
      <c r="R139" s="5">
        <v>0.08000243467273381</v>
      </c>
      <c r="S139" s="5">
        <v>0.09000074644991539</v>
      </c>
      <c r="T139" s="5">
        <v>0.10000022603345161</v>
      </c>
    </row>
    <row r="140" spans="1:20" ht="12.75">
      <c r="A140">
        <v>131</v>
      </c>
      <c r="B140" s="1">
        <v>22469.644</v>
      </c>
      <c r="C140" s="1">
        <v>31.644000000000233</v>
      </c>
      <c r="D140" s="1">
        <v>28.47199999999998</v>
      </c>
      <c r="E140" s="1">
        <v>174757.152</v>
      </c>
      <c r="F140" s="1">
        <v>174757.152</v>
      </c>
      <c r="H140" s="1">
        <v>1334.0240610687024</v>
      </c>
      <c r="I140" s="30">
        <v>0.0013033858551322686</v>
      </c>
      <c r="J140" s="5">
        <v>0.007633588286808164</v>
      </c>
      <c r="K140" s="5">
        <v>0.013695254282783183</v>
      </c>
      <c r="L140" s="28">
        <v>0.02157038584155779</v>
      </c>
      <c r="M140" s="5">
        <v>0.030601118348597446</v>
      </c>
      <c r="N140" s="5">
        <v>0.0402131399700179</v>
      </c>
      <c r="O140" s="5">
        <v>0.05007160818790188</v>
      </c>
      <c r="P140" s="5">
        <v>0.06002316136964969</v>
      </c>
      <c r="Q140" s="5">
        <v>0.07000728891457753</v>
      </c>
      <c r="R140" s="5">
        <v>0.08000224748093995</v>
      </c>
      <c r="S140" s="5">
        <v>0.09000068220336893</v>
      </c>
      <c r="T140" s="5">
        <v>0.10000020452348075</v>
      </c>
    </row>
    <row r="141" spans="1:20" ht="12.75">
      <c r="A141">
        <v>132</v>
      </c>
      <c r="B141" s="1">
        <v>22494.912000000004</v>
      </c>
      <c r="C141" s="1">
        <v>25.268000000003667</v>
      </c>
      <c r="D141" s="1">
        <v>22.048000000000002</v>
      </c>
      <c r="E141" s="1">
        <v>174959.29600000003</v>
      </c>
      <c r="F141" s="1">
        <v>174959.29600000003</v>
      </c>
      <c r="H141" s="1">
        <v>1325.4492121212124</v>
      </c>
      <c r="I141" s="30">
        <v>0.0010081430597434502</v>
      </c>
      <c r="J141" s="5">
        <v>0.007575758076745819</v>
      </c>
      <c r="K141" s="5">
        <v>0.013645083501530627</v>
      </c>
      <c r="L141" s="28">
        <v>0.021536900566753156</v>
      </c>
      <c r="M141" s="5">
        <v>0.030583007364775924</v>
      </c>
      <c r="N141" s="5">
        <v>0.040204739855251345</v>
      </c>
      <c r="O141" s="5">
        <v>0.050068111057983686</v>
      </c>
      <c r="P141" s="5">
        <v>0.060021812066145284</v>
      </c>
      <c r="Q141" s="5">
        <v>0.07000679609106379</v>
      </c>
      <c r="R141" s="5">
        <v>0.0800020746819127</v>
      </c>
      <c r="S141" s="5">
        <v>0.09000062348652679</v>
      </c>
      <c r="T141" s="5">
        <v>0.10000018506046224</v>
      </c>
    </row>
    <row r="142" spans="1:20" ht="12.75">
      <c r="A142">
        <v>133</v>
      </c>
      <c r="B142" s="1">
        <v>22513.708</v>
      </c>
      <c r="C142" s="1">
        <v>18.79599999999482</v>
      </c>
      <c r="D142" s="1">
        <v>15.52800000000002</v>
      </c>
      <c r="E142" s="1">
        <v>175109.664</v>
      </c>
      <c r="F142" s="1">
        <v>175109.664</v>
      </c>
      <c r="H142" s="1">
        <v>1316.6140150375938</v>
      </c>
      <c r="I142" s="30">
        <v>0.0007094068777380566</v>
      </c>
      <c r="J142" s="5">
        <v>0.007518797493839301</v>
      </c>
      <c r="K142" s="5">
        <v>0.013595772739361004</v>
      </c>
      <c r="L142" s="28">
        <v>0.02150417908723037</v>
      </c>
      <c r="M142" s="5">
        <v>0.030565452126279185</v>
      </c>
      <c r="N142" s="5">
        <v>0.040196672418718916</v>
      </c>
      <c r="O142" s="5">
        <v>0.05006478493841571</v>
      </c>
      <c r="P142" s="5">
        <v>0.0600205413954262</v>
      </c>
      <c r="Q142" s="5">
        <v>0.07000633659171601</v>
      </c>
      <c r="R142" s="5">
        <v>0.08000191516896858</v>
      </c>
      <c r="S142" s="5">
        <v>0.09000056982344068</v>
      </c>
      <c r="T142" s="5">
        <v>0.10000016744960134</v>
      </c>
    </row>
    <row r="143" spans="1:20" ht="12.75">
      <c r="A143">
        <v>134</v>
      </c>
      <c r="B143" s="1">
        <v>22525.935999999994</v>
      </c>
      <c r="C143" s="1">
        <v>12.227999999995518</v>
      </c>
      <c r="D143" s="1">
        <v>8.912000000000035</v>
      </c>
      <c r="E143" s="1">
        <v>175207.48799999995</v>
      </c>
      <c r="F143" s="1">
        <v>175207.48799999995</v>
      </c>
      <c r="H143" s="1">
        <v>1307.5185671641786</v>
      </c>
      <c r="I143" s="30">
        <v>0.00040692324748129653</v>
      </c>
      <c r="J143" s="5">
        <v>0.007462687068825331</v>
      </c>
      <c r="K143" s="5">
        <v>0.013547302473680873</v>
      </c>
      <c r="L143" s="28">
        <v>0.021472201888084515</v>
      </c>
      <c r="M143" s="5">
        <v>0.030548434982191973</v>
      </c>
      <c r="N143" s="5">
        <v>0.04018892435998104</v>
      </c>
      <c r="O143" s="5">
        <v>0.050061621445704654</v>
      </c>
      <c r="P143" s="5">
        <v>0.06001934477200029</v>
      </c>
      <c r="Q143" s="5">
        <v>0.07000590816279793</v>
      </c>
      <c r="R143" s="5">
        <v>0.08000176792052702</v>
      </c>
      <c r="S143" s="5">
        <v>0.09000052077912873</v>
      </c>
      <c r="T143" s="5">
        <v>0.10000015151464078</v>
      </c>
    </row>
    <row r="144" spans="1:20" ht="12.75">
      <c r="A144" s="6">
        <v>135</v>
      </c>
      <c r="B144" s="4">
        <v>22531.5</v>
      </c>
      <c r="C144" s="4">
        <v>5.564000000005763</v>
      </c>
      <c r="D144" s="4">
        <v>2.199999999999932</v>
      </c>
      <c r="E144" s="4">
        <v>175252</v>
      </c>
      <c r="F144" s="4">
        <v>175252</v>
      </c>
      <c r="H144" s="4">
        <v>1298.1629629629629</v>
      </c>
      <c r="I144" s="29">
        <v>0.00010042681395932403</v>
      </c>
      <c r="J144" s="5">
        <v>0.007407407909307649</v>
      </c>
      <c r="K144" s="5">
        <v>0.0134996537591518</v>
      </c>
      <c r="L144" s="28">
        <v>0.02144095004114233</v>
      </c>
      <c r="M144" s="5">
        <v>0.030531938877595585</v>
      </c>
      <c r="N144" s="5">
        <v>0.0401814829200024</v>
      </c>
      <c r="O144" s="5">
        <v>0.05005861260934937</v>
      </c>
      <c r="P144" s="5">
        <v>0.06001821787812375</v>
      </c>
      <c r="Q144" s="5">
        <v>0.07000550870304648</v>
      </c>
      <c r="R144" s="5">
        <v>0.08000163199356475</v>
      </c>
      <c r="S144" s="5">
        <v>0.09000047595604936</v>
      </c>
      <c r="T144" s="5">
        <v>0.10000013709609659</v>
      </c>
    </row>
    <row r="145" spans="1:20" ht="12.75">
      <c r="A145">
        <v>136</v>
      </c>
      <c r="B145" s="1">
        <v>22530.303999999996</v>
      </c>
      <c r="C145" s="1">
        <v>-1.1960000000035507</v>
      </c>
      <c r="D145" s="1">
        <v>-4.607999999999947</v>
      </c>
      <c r="E145" s="1">
        <v>175242.43199999997</v>
      </c>
      <c r="F145" s="1">
        <v>175242.43199999997</v>
      </c>
      <c r="H145" s="1">
        <v>1288.5472941176467</v>
      </c>
      <c r="I145" s="30">
        <v>-0.00021036001143832326</v>
      </c>
      <c r="J145" s="5">
        <v>0.007352941678548667</v>
      </c>
      <c r="K145" s="5">
        <v>0.013452808206483133</v>
      </c>
      <c r="L145" s="28">
        <v>0.021410405183642216</v>
      </c>
      <c r="M145" s="5">
        <v>0.030515947331364812</v>
      </c>
      <c r="N145" s="5">
        <v>0.04017433585837044</v>
      </c>
      <c r="O145" s="5">
        <v>0.0500557508513049</v>
      </c>
      <c r="P145" s="5">
        <v>0.060017156648128366</v>
      </c>
      <c r="Q145" s="5">
        <v>0.07000513625334973</v>
      </c>
      <c r="R145" s="5">
        <v>0.08000150651757397</v>
      </c>
      <c r="S145" s="5">
        <v>0.09000043499087833</v>
      </c>
      <c r="T145" s="5">
        <v>0.10000012404966188</v>
      </c>
    </row>
    <row r="146" spans="1:20" ht="12.75">
      <c r="A146">
        <v>137</v>
      </c>
      <c r="B146" s="1">
        <v>22522.252</v>
      </c>
      <c r="C146" s="1">
        <v>-8.051999999996042</v>
      </c>
      <c r="D146" s="1">
        <v>-11.512000000000057</v>
      </c>
      <c r="E146" s="1">
        <v>175178.016</v>
      </c>
      <c r="F146" s="1">
        <v>175178.016</v>
      </c>
      <c r="H146" s="1">
        <v>1278.6716496350366</v>
      </c>
      <c r="I146" s="30">
        <v>-0.0005257280685265921</v>
      </c>
      <c r="J146" s="5">
        <v>0.007299270575189962</v>
      </c>
      <c r="K146" s="5">
        <v>0.013406747962153536</v>
      </c>
      <c r="L146" s="28">
        <v>0.02138054949784223</v>
      </c>
      <c r="M146" s="5">
        <v>0.03050044441491159</v>
      </c>
      <c r="N146" s="5">
        <v>0.04016747143152919</v>
      </c>
      <c r="O146" s="5">
        <v>0.05005302896648582</v>
      </c>
      <c r="P146" s="5">
        <v>0.06001615725367043</v>
      </c>
      <c r="Q146" s="5">
        <v>0.07000478898712448</v>
      </c>
      <c r="R146" s="5">
        <v>0.08000139068898517</v>
      </c>
      <c r="S146" s="5">
        <v>0.09000039755156364</v>
      </c>
      <c r="T146" s="5">
        <v>0.10000011224476252</v>
      </c>
    </row>
    <row r="147" spans="1:20" ht="12.75">
      <c r="A147">
        <v>138</v>
      </c>
      <c r="B147" s="1">
        <v>22507.248</v>
      </c>
      <c r="C147" s="1">
        <v>-15.004000000000815</v>
      </c>
      <c r="D147" s="1">
        <v>-18.511999999999944</v>
      </c>
      <c r="E147" s="1">
        <v>175057.984</v>
      </c>
      <c r="F147" s="1">
        <v>175057.984</v>
      </c>
      <c r="H147" s="1">
        <v>1268.536115942029</v>
      </c>
      <c r="I147" s="30">
        <v>-0.0008459825517012669</v>
      </c>
      <c r="J147" s="5">
        <v>0.007246377313854476</v>
      </c>
      <c r="K147" s="5">
        <v>0.01336145568901426</v>
      </c>
      <c r="L147" s="28">
        <v>0.021351365691508965</v>
      </c>
      <c r="M147" s="5">
        <v>0.030485414731828354</v>
      </c>
      <c r="N147" s="5">
        <v>0.04016087837197894</v>
      </c>
      <c r="O147" s="5">
        <v>0.05005044010425454</v>
      </c>
      <c r="P147" s="5">
        <v>0.0600152160898469</v>
      </c>
      <c r="Q147" s="5">
        <v>0.07000446520134596</v>
      </c>
      <c r="R147" s="5">
        <v>0.08000128376601917</v>
      </c>
      <c r="S147" s="5">
        <v>0.09000036333463363</v>
      </c>
      <c r="T147" s="5">
        <v>0.10000010156325026</v>
      </c>
    </row>
    <row r="148" spans="1:20" ht="12.75">
      <c r="A148">
        <v>139</v>
      </c>
      <c r="B148" s="1">
        <v>22485.195999999996</v>
      </c>
      <c r="C148" s="1">
        <v>-22.052000000003318</v>
      </c>
      <c r="D148" s="1">
        <v>-25.607999999999947</v>
      </c>
      <c r="E148" s="1">
        <v>174881.56799999997</v>
      </c>
      <c r="F148" s="1">
        <v>174881.56799999997</v>
      </c>
      <c r="H148" s="1">
        <v>1258.140776978417</v>
      </c>
      <c r="I148" s="30">
        <v>-0.001171444208459977</v>
      </c>
      <c r="J148" s="5">
        <v>0.0071942451065860405</v>
      </c>
      <c r="K148" s="5">
        <v>0.013316914547729658</v>
      </c>
      <c r="L148" s="28">
        <v>0.021322836979242973</v>
      </c>
      <c r="M148" s="5">
        <v>0.030470843398386783</v>
      </c>
      <c r="N148" s="5">
        <v>0.04015454586839505</v>
      </c>
      <c r="O148" s="5">
        <v>0.050047977750843256</v>
      </c>
      <c r="P148" s="5">
        <v>0.060014329762127096</v>
      </c>
      <c r="Q148" s="5">
        <v>0.07000416330818532</v>
      </c>
      <c r="R148" s="5">
        <v>0.08000118506393515</v>
      </c>
      <c r="S148" s="5">
        <v>0.09000033206273697</v>
      </c>
      <c r="T148" s="5">
        <v>0.10000009189822025</v>
      </c>
    </row>
    <row r="149" spans="1:20" ht="12.75">
      <c r="A149">
        <v>140</v>
      </c>
      <c r="B149" s="1">
        <v>22456</v>
      </c>
      <c r="C149" s="1">
        <v>-29.195999999996275</v>
      </c>
      <c r="D149" s="1">
        <v>-32.80000000000007</v>
      </c>
      <c r="E149" s="1">
        <v>174648</v>
      </c>
      <c r="F149" s="1">
        <v>174648</v>
      </c>
      <c r="H149" s="1">
        <v>1247.4857142857143</v>
      </c>
      <c r="I149" s="30">
        <v>-0.0015024506435802332</v>
      </c>
      <c r="J149" s="5">
        <v>0.007142857645084343</v>
      </c>
      <c r="K149" s="5">
        <v>0.013273108179013147</v>
      </c>
      <c r="L149" s="28">
        <v>0.021294947064598963</v>
      </c>
      <c r="M149" s="5">
        <v>0.030456716024850113</v>
      </c>
      <c r="N149" s="5">
        <v>0.04014846354662159</v>
      </c>
      <c r="O149" s="5">
        <v>0.05004563571266109</v>
      </c>
      <c r="P149" s="5">
        <v>0.06001349507405192</v>
      </c>
      <c r="Q149" s="5">
        <v>0.07000388182721379</v>
      </c>
      <c r="R149" s="5">
        <v>0.08000109395064416</v>
      </c>
      <c r="S149" s="5">
        <v>0.09000030348239442</v>
      </c>
      <c r="T149" s="5">
        <v>0.10000008315294107</v>
      </c>
    </row>
    <row r="150" spans="1:20" ht="12.75">
      <c r="A150">
        <v>141</v>
      </c>
      <c r="B150" s="1">
        <v>22419.564000000006</v>
      </c>
      <c r="C150" s="1">
        <v>-36.43599999999424</v>
      </c>
      <c r="D150" s="1">
        <v>-40.087999999999965</v>
      </c>
      <c r="E150" s="1">
        <v>174356.51200000005</v>
      </c>
      <c r="F150" s="1">
        <v>174356.51200000005</v>
      </c>
      <c r="H150" s="1">
        <v>1236.571007092199</v>
      </c>
      <c r="I150" s="30">
        <v>-0.0018393577407650804</v>
      </c>
      <c r="J150" s="5">
        <v>0.00709219908369586</v>
      </c>
      <c r="K150" s="5">
        <v>0.013230020686619071</v>
      </c>
      <c r="L150" s="28">
        <v>0.02126768012296128</v>
      </c>
      <c r="M150" s="5">
        <v>0.030443018697559623</v>
      </c>
      <c r="N150" s="5">
        <v>0.04014262145149793</v>
      </c>
      <c r="O150" s="5">
        <v>0.050043408100440494</v>
      </c>
      <c r="P150" s="5">
        <v>0.060012709015654975</v>
      </c>
      <c r="Q150" s="5">
        <v>0.07000361937813475</v>
      </c>
      <c r="R150" s="5">
        <v>0.08000100984266006</v>
      </c>
      <c r="S150" s="5">
        <v>0.09000027736194395</v>
      </c>
      <c r="T150" s="5">
        <v>0.10000007523988654</v>
      </c>
    </row>
    <row r="151" spans="1:20" ht="12.75">
      <c r="A151">
        <v>142</v>
      </c>
      <c r="B151" s="1">
        <v>22375.791999999994</v>
      </c>
      <c r="C151" s="1">
        <v>-43.77200000001176</v>
      </c>
      <c r="D151" s="1">
        <v>-47.472000000000094</v>
      </c>
      <c r="E151" s="1">
        <v>174006.33599999995</v>
      </c>
      <c r="F151" s="1">
        <v>174006.33599999995</v>
      </c>
      <c r="H151" s="1">
        <v>1225.396732394366</v>
      </c>
      <c r="I151" s="30">
        <v>-0.002182541215050933</v>
      </c>
      <c r="J151" s="5">
        <v>0.007042254023123469</v>
      </c>
      <c r="K151" s="5">
        <v>0.01318763662105324</v>
      </c>
      <c r="L151" s="28">
        <v>0.02124102078513746</v>
      </c>
      <c r="M151" s="5">
        <v>0.03042973796175799</v>
      </c>
      <c r="N151" s="5">
        <v>0.040137010029478774</v>
      </c>
      <c r="O151" s="5">
        <v>0.050041289314179706</v>
      </c>
      <c r="P151" s="5">
        <v>0.06001196875256298</v>
      </c>
      <c r="Q151" s="5">
        <v>0.07000337467400822</v>
      </c>
      <c r="R151" s="5">
        <v>0.08000093220136208</v>
      </c>
      <c r="S151" s="5">
        <v>0.09000025348966294</v>
      </c>
      <c r="T151" s="5">
        <v>0.1000000680798598</v>
      </c>
    </row>
    <row r="152" spans="1:20" ht="12.75">
      <c r="A152">
        <v>143</v>
      </c>
      <c r="B152" s="1">
        <v>22324.587999999996</v>
      </c>
      <c r="C152" s="1">
        <v>-51.203999999997905</v>
      </c>
      <c r="D152" s="1">
        <v>-54.952</v>
      </c>
      <c r="E152" s="1">
        <v>173596.70399999997</v>
      </c>
      <c r="F152" s="1">
        <v>173596.70399999997</v>
      </c>
      <c r="H152" s="1">
        <v>1213.9629650349648</v>
      </c>
      <c r="I152" s="30">
        <v>-0.0025323983109725406</v>
      </c>
      <c r="J152" s="5">
        <v>0.006993007494819594</v>
      </c>
      <c r="K152" s="5">
        <v>0.013145940963966957</v>
      </c>
      <c r="L152" s="28">
        <v>0.02121495412163479</v>
      </c>
      <c r="M152" s="5">
        <v>0.030416860805114437</v>
      </c>
      <c r="N152" s="5">
        <v>0.04013162011201007</v>
      </c>
      <c r="O152" s="5">
        <v>0.05003927402884011</v>
      </c>
      <c r="P152" s="5">
        <v>0.06001127161573535</v>
      </c>
      <c r="Q152" s="5">
        <v>0.07000314651493411</v>
      </c>
      <c r="R152" s="5">
        <v>0.08000086052954453</v>
      </c>
      <c r="S152" s="5">
        <v>0.09000023167205194</v>
      </c>
      <c r="T152" s="5">
        <v>0.10000006160120056</v>
      </c>
    </row>
    <row r="153" spans="1:20" ht="12.75">
      <c r="A153">
        <v>144</v>
      </c>
      <c r="B153" s="1">
        <v>22265.856000000007</v>
      </c>
      <c r="C153" s="1">
        <v>-58.73199999998906</v>
      </c>
      <c r="D153" s="1">
        <v>-62.527999999999906</v>
      </c>
      <c r="E153" s="1">
        <v>173126.84800000006</v>
      </c>
      <c r="F153" s="1">
        <v>173126.84800000006</v>
      </c>
      <c r="H153" s="1">
        <v>1202.2697777777782</v>
      </c>
      <c r="I153" s="30">
        <v>-0.0028893496634329013</v>
      </c>
      <c r="J153" s="5">
        <v>0.006944444946029617</v>
      </c>
      <c r="K153" s="5">
        <v>0.013104919113201278</v>
      </c>
      <c r="L153" s="28">
        <v>0.021189465627586605</v>
      </c>
      <c r="M153" s="5">
        <v>0.030404374641918343</v>
      </c>
      <c r="N153" s="5">
        <v>0.040126442899625324</v>
      </c>
      <c r="O153" s="5">
        <v>0.050037357180759835</v>
      </c>
      <c r="P153" s="5">
        <v>0.06001061509180526</v>
      </c>
      <c r="Q153" s="5">
        <v>0.07000293378216331</v>
      </c>
      <c r="R153" s="5">
        <v>0.08000079436823215</v>
      </c>
      <c r="S153" s="5">
        <v>0.0900002117322661</v>
      </c>
      <c r="T153" s="5">
        <v>0.100000055739068</v>
      </c>
    </row>
    <row r="154" spans="1:20" ht="12.75">
      <c r="A154">
        <v>145</v>
      </c>
      <c r="B154" s="1">
        <v>22199.5</v>
      </c>
      <c r="C154" s="1">
        <v>-66.35600000000704</v>
      </c>
      <c r="D154" s="1">
        <v>-70.2</v>
      </c>
      <c r="E154" s="1">
        <v>172596</v>
      </c>
      <c r="F154" s="1">
        <v>172596</v>
      </c>
      <c r="H154" s="1">
        <v>1190.3172413793104</v>
      </c>
      <c r="I154" s="30">
        <v>-0.003253841340471392</v>
      </c>
      <c r="J154" s="5">
        <v>0.006896552225454192</v>
      </c>
      <c r="K154" s="5">
        <v>0.013064556868450157</v>
      </c>
      <c r="L154" s="28">
        <v>0.021164541208297027</v>
      </c>
      <c r="M154" s="5">
        <v>0.03039226729790997</v>
      </c>
      <c r="N154" s="5">
        <v>0.040121469946728675</v>
      </c>
      <c r="O154" s="5">
        <v>0.050035533954746726</v>
      </c>
      <c r="P154" s="5">
        <v>0.06000999681398662</v>
      </c>
      <c r="Q154" s="5">
        <v>0.0700027354326073</v>
      </c>
      <c r="R154" s="5">
        <v>0.08000073329374034</v>
      </c>
      <c r="S154" s="5">
        <v>0.09000019350868176</v>
      </c>
      <c r="T154" s="5">
        <v>0.1000000504347917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33"/>
  <sheetViews>
    <sheetView tabSelected="1" workbookViewId="0" topLeftCell="A75">
      <selection activeCell="A5" sqref="A5"/>
    </sheetView>
  </sheetViews>
  <sheetFormatPr defaultColWidth="9.140625" defaultRowHeight="12.75"/>
  <cols>
    <col min="2" max="3" width="9.140625" style="1" customWidth="1"/>
    <col min="4" max="4" width="12.421875" style="1" customWidth="1"/>
    <col min="5" max="5" width="11.57421875" style="0" customWidth="1"/>
  </cols>
  <sheetData>
    <row r="1" spans="1:4" s="16" customFormat="1" ht="18">
      <c r="A1" s="16" t="s">
        <v>83</v>
      </c>
      <c r="B1" s="20"/>
      <c r="C1" s="20"/>
      <c r="D1" s="20"/>
    </row>
    <row r="3" spans="3:9" ht="12.75">
      <c r="C3" s="1" t="s">
        <v>0</v>
      </c>
      <c r="D3" s="1">
        <v>8</v>
      </c>
      <c r="E3" t="s">
        <v>1</v>
      </c>
      <c r="F3">
        <v>5</v>
      </c>
      <c r="H3" t="s">
        <v>60</v>
      </c>
      <c r="I3">
        <v>5000</v>
      </c>
    </row>
    <row r="4" spans="3:4" ht="12.75">
      <c r="C4" s="1" t="s">
        <v>2</v>
      </c>
      <c r="D4" s="1">
        <v>0.03</v>
      </c>
    </row>
    <row r="6" spans="1:5" ht="12.75">
      <c r="A6" s="18" t="s">
        <v>3</v>
      </c>
      <c r="B6" s="21" t="s">
        <v>4</v>
      </c>
      <c r="C6" s="21" t="s">
        <v>5</v>
      </c>
      <c r="D6" s="21" t="s">
        <v>6</v>
      </c>
      <c r="E6" s="18" t="s">
        <v>7</v>
      </c>
    </row>
    <row r="7" spans="1:3" ht="12.75">
      <c r="A7">
        <v>0</v>
      </c>
      <c r="B7" s="1">
        <f>50*(A7)+2*(A7)^2-(0.02)*(A7)^3</f>
        <v>0</v>
      </c>
      <c r="C7" s="1">
        <v>0</v>
      </c>
    </row>
    <row r="8" spans="1:5" ht="12.75">
      <c r="A8">
        <f>A7+1</f>
        <v>1</v>
      </c>
      <c r="B8" s="1">
        <f>50*(A8)+2*(A8)^2-(0.02)*(A8)^3</f>
        <v>51.98</v>
      </c>
      <c r="C8" s="1">
        <f>B8-B7</f>
        <v>51.98</v>
      </c>
      <c r="D8" s="1">
        <f>($D$3*B8*EXP(((-1)*($D$4))*A8)-5000)/(1-EXP((-1)*$D$4*A8))</f>
        <v>-155524.7135614309</v>
      </c>
      <c r="E8" s="1">
        <f>($F$3*B8*EXP(((-1)*($D$4))*A8)-5000)/(1-EXP((-1)*$D$4*A8))</f>
        <v>-160645.13340558327</v>
      </c>
    </row>
    <row r="9" spans="1:5" ht="12.75">
      <c r="A9">
        <f>A8+1</f>
        <v>2</v>
      </c>
      <c r="B9" s="1">
        <f>50*(A9)+2*(A9)^2-(0.02)*(A9)^3</f>
        <v>107.84</v>
      </c>
      <c r="C9" s="1">
        <f aca="true" t="shared" si="0" ref="C9:C24">B9-B8</f>
        <v>55.86000000000001</v>
      </c>
      <c r="D9" s="1">
        <f aca="true" t="shared" si="1" ref="D9:D24">($D$3*B9*EXP(((-1)*($D$4))*A9)-5000)/(1-EXP((-1)*$D$4*A9))</f>
        <v>-71906.71182558905</v>
      </c>
      <c r="E9" s="1">
        <f aca="true" t="shared" si="2" ref="E9:E24">($F$3*B9*EXP(((-1)*($D$4))*A9)-5000)/(1-EXP((-1)*$D$4*A9))</f>
        <v>-77138.56932854137</v>
      </c>
    </row>
    <row r="10" spans="1:5" ht="12.75">
      <c r="A10">
        <f>A9+1</f>
        <v>3</v>
      </c>
      <c r="B10" s="1">
        <f>50*(A10)+2*(A10)^2-(0.02)*(A10)^3</f>
        <v>167.46</v>
      </c>
      <c r="C10" s="1">
        <f t="shared" si="0"/>
        <v>59.620000000000005</v>
      </c>
      <c r="D10" s="1">
        <f t="shared" si="1"/>
        <v>-43867.510916862826</v>
      </c>
      <c r="E10" s="1">
        <f t="shared" si="2"/>
        <v>-49202.08825830115</v>
      </c>
    </row>
    <row r="11" spans="1:5" ht="12.75">
      <c r="A11">
        <f aca="true" t="shared" si="3" ref="A11:A24">A10+1</f>
        <v>4</v>
      </c>
      <c r="B11" s="1">
        <f aca="true" t="shared" si="4" ref="B11:B23">50*(A11)+2*(A11)^2-0.02*(A11)^3</f>
        <v>230.72</v>
      </c>
      <c r="C11" s="1">
        <f t="shared" si="0"/>
        <v>63.25999999999999</v>
      </c>
      <c r="D11" s="1">
        <f t="shared" si="1"/>
        <v>-29739.74816575188</v>
      </c>
      <c r="E11" s="1">
        <f t="shared" si="2"/>
        <v>-35168.58810513722</v>
      </c>
    </row>
    <row r="12" spans="1:5" ht="12.75">
      <c r="A12">
        <f t="shared" si="3"/>
        <v>5</v>
      </c>
      <c r="B12" s="1">
        <f t="shared" si="4"/>
        <v>297.5</v>
      </c>
      <c r="C12" s="1">
        <f t="shared" si="0"/>
        <v>66.78</v>
      </c>
      <c r="D12" s="1">
        <f t="shared" si="1"/>
        <v>-21189.404391992208</v>
      </c>
      <c r="E12" s="1">
        <f t="shared" si="2"/>
        <v>-26704.30646063841</v>
      </c>
    </row>
    <row r="13" spans="1:5" ht="12.75">
      <c r="A13">
        <f t="shared" si="3"/>
        <v>6</v>
      </c>
      <c r="B13" s="1">
        <f t="shared" si="4"/>
        <v>367.68</v>
      </c>
      <c r="C13" s="1">
        <f t="shared" si="0"/>
        <v>70.18</v>
      </c>
      <c r="D13" s="1">
        <f t="shared" si="1"/>
        <v>-15438.02618296109</v>
      </c>
      <c r="E13" s="1">
        <f t="shared" si="2"/>
        <v>-21031.04285522394</v>
      </c>
    </row>
    <row r="14" spans="1:5" ht="12.75">
      <c r="A14">
        <f t="shared" si="3"/>
        <v>7</v>
      </c>
      <c r="B14" s="1">
        <f t="shared" si="4"/>
        <v>441.14</v>
      </c>
      <c r="C14" s="1">
        <f t="shared" si="0"/>
        <v>73.45999999999998</v>
      </c>
      <c r="D14" s="1">
        <f t="shared" si="1"/>
        <v>-11294.471976839754</v>
      </c>
      <c r="E14" s="1">
        <f t="shared" si="2"/>
        <v>-16957.90482220393</v>
      </c>
    </row>
    <row r="15" spans="1:5" ht="12.75">
      <c r="A15">
        <f t="shared" si="3"/>
        <v>8</v>
      </c>
      <c r="B15" s="1">
        <f t="shared" si="4"/>
        <v>517.76</v>
      </c>
      <c r="C15" s="1">
        <f t="shared" si="0"/>
        <v>76.62</v>
      </c>
      <c r="D15" s="1">
        <f t="shared" si="1"/>
        <v>-8162.8486171604445</v>
      </c>
      <c r="E15" s="1">
        <f t="shared" si="2"/>
        <v>-13889.244435025716</v>
      </c>
    </row>
    <row r="16" spans="1:5" ht="12.75">
      <c r="A16">
        <f t="shared" si="3"/>
        <v>9</v>
      </c>
      <c r="B16" s="1">
        <f t="shared" si="4"/>
        <v>597.42</v>
      </c>
      <c r="C16" s="1">
        <f t="shared" si="0"/>
        <v>79.65999999999997</v>
      </c>
      <c r="D16" s="1">
        <f t="shared" si="1"/>
        <v>-5711.823563889529</v>
      </c>
      <c r="E16" s="1">
        <f t="shared" si="2"/>
        <v>-11493.970502869968</v>
      </c>
    </row>
    <row r="17" spans="1:5" ht="12.75">
      <c r="A17">
        <f t="shared" si="3"/>
        <v>10</v>
      </c>
      <c r="B17" s="1">
        <f t="shared" si="4"/>
        <v>680</v>
      </c>
      <c r="C17" s="1">
        <f t="shared" si="0"/>
        <v>82.58000000000004</v>
      </c>
      <c r="D17" s="1">
        <f t="shared" si="1"/>
        <v>-3742.349798055563</v>
      </c>
      <c r="E17" s="1">
        <f t="shared" si="2"/>
        <v>-9573.273461616132</v>
      </c>
    </row>
    <row r="18" spans="1:5" ht="12.75">
      <c r="A18">
        <f t="shared" si="3"/>
        <v>11</v>
      </c>
      <c r="B18" s="1">
        <f t="shared" si="4"/>
        <v>765.38</v>
      </c>
      <c r="C18" s="1">
        <f t="shared" si="0"/>
        <v>85.38</v>
      </c>
      <c r="D18" s="1">
        <f t="shared" si="1"/>
        <v>-2127.540793637762</v>
      </c>
      <c r="E18" s="1">
        <f t="shared" si="2"/>
        <v>-8000.500333900432</v>
      </c>
    </row>
    <row r="19" spans="1:5" ht="12.75">
      <c r="A19">
        <f t="shared" si="3"/>
        <v>12</v>
      </c>
      <c r="B19" s="1">
        <f t="shared" si="4"/>
        <v>853.44</v>
      </c>
      <c r="C19" s="1">
        <f t="shared" si="0"/>
        <v>88.06000000000006</v>
      </c>
      <c r="D19" s="1">
        <f t="shared" si="1"/>
        <v>-782.6080146112002</v>
      </c>
      <c r="E19" s="1">
        <f t="shared" si="2"/>
        <v>-6691.092216168858</v>
      </c>
    </row>
    <row r="20" spans="1:5" ht="12.75">
      <c r="A20">
        <f t="shared" si="3"/>
        <v>13</v>
      </c>
      <c r="B20" s="1">
        <f t="shared" si="4"/>
        <v>944.06</v>
      </c>
      <c r="C20" s="1">
        <f t="shared" si="0"/>
        <v>90.61999999999989</v>
      </c>
      <c r="D20" s="1">
        <f t="shared" si="1"/>
        <v>351.3265790488339</v>
      </c>
      <c r="E20" s="1">
        <f t="shared" si="2"/>
        <v>-5586.396776531045</v>
      </c>
    </row>
    <row r="21" spans="1:5" ht="12.75">
      <c r="A21">
        <f t="shared" si="3"/>
        <v>14</v>
      </c>
      <c r="B21" s="1">
        <f t="shared" si="4"/>
        <v>1037.12</v>
      </c>
      <c r="C21" s="1">
        <f t="shared" si="0"/>
        <v>93.05999999999995</v>
      </c>
      <c r="D21" s="1">
        <f t="shared" si="1"/>
        <v>1316.4805233450763</v>
      </c>
      <c r="E21" s="1">
        <f t="shared" si="2"/>
        <v>-4644.418256474801</v>
      </c>
    </row>
    <row r="22" spans="1:5" ht="12.75">
      <c r="A22">
        <f t="shared" si="3"/>
        <v>15</v>
      </c>
      <c r="B22" s="1">
        <f t="shared" si="4"/>
        <v>1132.5</v>
      </c>
      <c r="C22" s="1">
        <f t="shared" si="0"/>
        <v>95.38000000000011</v>
      </c>
      <c r="D22" s="1">
        <f t="shared" si="1"/>
        <v>2143.9608434548245</v>
      </c>
      <c r="E22" s="1">
        <f t="shared" si="2"/>
        <v>-3834.2674732047244</v>
      </c>
    </row>
    <row r="23" spans="1:5" ht="12.75">
      <c r="A23">
        <f t="shared" si="3"/>
        <v>16</v>
      </c>
      <c r="B23" s="1">
        <f t="shared" si="4"/>
        <v>1230.08</v>
      </c>
      <c r="C23" s="1">
        <f t="shared" si="0"/>
        <v>97.57999999999993</v>
      </c>
      <c r="D23" s="1">
        <f t="shared" si="1"/>
        <v>2857.232799755883</v>
      </c>
      <c r="E23" s="1">
        <f t="shared" si="2"/>
        <v>-3132.693070990785</v>
      </c>
    </row>
    <row r="24" spans="1:5" ht="12.75">
      <c r="A24">
        <f t="shared" si="3"/>
        <v>17</v>
      </c>
      <c r="B24" s="1">
        <f aca="true" t="shared" si="5" ref="B24:B39">50*(A24)+2*(A24)^2-0.02*(A24)^3</f>
        <v>1329.74</v>
      </c>
      <c r="C24" s="1">
        <f t="shared" si="0"/>
        <v>99.66000000000008</v>
      </c>
      <c r="D24" s="1">
        <f t="shared" si="1"/>
        <v>3474.3643728196016</v>
      </c>
      <c r="E24" s="1">
        <f t="shared" si="2"/>
        <v>-2521.8370353840287</v>
      </c>
    </row>
    <row r="25" spans="1:5" ht="12.75">
      <c r="A25">
        <f aca="true" t="shared" si="6" ref="A25:A40">A24+1</f>
        <v>18</v>
      </c>
      <c r="B25" s="1">
        <f t="shared" si="5"/>
        <v>1431.36</v>
      </c>
      <c r="C25" s="1">
        <f aca="true" t="shared" si="7" ref="C25:C40">B25-B24</f>
        <v>101.61999999999989</v>
      </c>
      <c r="D25" s="1">
        <f aca="true" t="shared" si="8" ref="D25:D40">($D$3*B25*EXP(((-1)*($D$4))*A25)-5000)/(1-EXP((-1)*$D$4*A25))</f>
        <v>4009.522590768846</v>
      </c>
      <c r="E25" s="1">
        <f aca="true" t="shared" si="9" ref="E25:E40">($F$3*B25*EXP(((-1)*($D$4))*A25)-5000)/(1-EXP((-1)*$D$4*A25))</f>
        <v>-1987.7383668940904</v>
      </c>
    </row>
    <row r="26" spans="1:5" ht="12.75">
      <c r="A26">
        <f t="shared" si="6"/>
        <v>19</v>
      </c>
      <c r="B26" s="1">
        <f t="shared" si="5"/>
        <v>1534.82</v>
      </c>
      <c r="C26" s="1">
        <f t="shared" si="7"/>
        <v>103.46000000000004</v>
      </c>
      <c r="D26" s="1">
        <f t="shared" si="8"/>
        <v>4473.9973377965325</v>
      </c>
      <c r="E26" s="1">
        <f t="shared" si="9"/>
        <v>-1519.309275323456</v>
      </c>
    </row>
    <row r="27" spans="1:5" ht="12.75">
      <c r="A27">
        <f t="shared" si="6"/>
        <v>20</v>
      </c>
      <c r="B27" s="1">
        <f t="shared" si="5"/>
        <v>1640</v>
      </c>
      <c r="C27" s="1">
        <f t="shared" si="7"/>
        <v>105.18000000000006</v>
      </c>
      <c r="D27" s="1">
        <f t="shared" si="8"/>
        <v>4876.91802710627</v>
      </c>
      <c r="E27" s="1">
        <f t="shared" si="9"/>
        <v>-1107.6185114852146</v>
      </c>
    </row>
    <row r="28" spans="1:5" ht="12.75">
      <c r="A28">
        <f t="shared" si="6"/>
        <v>21</v>
      </c>
      <c r="B28" s="1">
        <f t="shared" si="5"/>
        <v>1746.78</v>
      </c>
      <c r="C28" s="1">
        <f t="shared" si="7"/>
        <v>106.77999999999997</v>
      </c>
      <c r="D28" s="1">
        <f t="shared" si="8"/>
        <v>5225.765518372231</v>
      </c>
      <c r="E28" s="1">
        <f t="shared" si="9"/>
        <v>-745.3794561934973</v>
      </c>
    </row>
    <row r="29" spans="1:5" ht="12.75">
      <c r="A29">
        <f t="shared" si="6"/>
        <v>22</v>
      </c>
      <c r="B29" s="1">
        <f t="shared" si="5"/>
        <v>1855.04</v>
      </c>
      <c r="C29" s="1">
        <f t="shared" si="7"/>
        <v>108.25999999999999</v>
      </c>
      <c r="D29" s="1">
        <f t="shared" si="8"/>
        <v>5526.7444306704365</v>
      </c>
      <c r="E29" s="1">
        <f t="shared" si="9"/>
        <v>-426.5778155586147</v>
      </c>
    </row>
    <row r="30" spans="1:5" ht="12.75">
      <c r="A30">
        <f t="shared" si="6"/>
        <v>23</v>
      </c>
      <c r="B30" s="1">
        <f t="shared" si="5"/>
        <v>1964.66</v>
      </c>
      <c r="C30" s="1">
        <f t="shared" si="7"/>
        <v>109.62000000000012</v>
      </c>
      <c r="D30" s="1">
        <f t="shared" si="8"/>
        <v>5785.058340613003</v>
      </c>
      <c r="E30" s="1">
        <f t="shared" si="9"/>
        <v>-146.1964328375569</v>
      </c>
    </row>
    <row r="31" spans="1:5" ht="12.75">
      <c r="A31">
        <f t="shared" si="6"/>
        <v>24</v>
      </c>
      <c r="B31" s="1">
        <f t="shared" si="5"/>
        <v>2075.52</v>
      </c>
      <c r="C31" s="1">
        <f t="shared" si="7"/>
        <v>110.8599999999999</v>
      </c>
      <c r="D31" s="1">
        <f t="shared" si="8"/>
        <v>6005.116192152125</v>
      </c>
      <c r="E31" s="1">
        <f t="shared" si="9"/>
        <v>99.99110964664936</v>
      </c>
    </row>
    <row r="32" spans="1:5" ht="12.75">
      <c r="A32">
        <f t="shared" si="6"/>
        <v>25</v>
      </c>
      <c r="B32" s="1">
        <f t="shared" si="5"/>
        <v>2187.5</v>
      </c>
      <c r="C32" s="1">
        <f t="shared" si="7"/>
        <v>111.98000000000002</v>
      </c>
      <c r="D32" s="1">
        <f t="shared" si="8"/>
        <v>6190.689180029294</v>
      </c>
      <c r="E32" s="1">
        <f t="shared" si="9"/>
        <v>315.57736051391373</v>
      </c>
    </row>
    <row r="33" spans="1:5" ht="12.75">
      <c r="A33">
        <f t="shared" si="6"/>
        <v>26</v>
      </c>
      <c r="B33" s="1">
        <f t="shared" si="5"/>
        <v>2300.48</v>
      </c>
      <c r="C33" s="1">
        <f t="shared" si="7"/>
        <v>112.98000000000002</v>
      </c>
      <c r="D33" s="1">
        <f t="shared" si="8"/>
        <v>6345.031442060886</v>
      </c>
      <c r="E33" s="1">
        <f t="shared" si="9"/>
        <v>503.6416764790311</v>
      </c>
    </row>
    <row r="34" spans="1:5" ht="12.75">
      <c r="A34">
        <f t="shared" si="6"/>
        <v>27</v>
      </c>
      <c r="B34" s="1">
        <f t="shared" si="5"/>
        <v>2414.34</v>
      </c>
      <c r="C34" s="1">
        <f t="shared" si="7"/>
        <v>113.86000000000013</v>
      </c>
      <c r="D34" s="1">
        <f t="shared" si="8"/>
        <v>6470.973944260196</v>
      </c>
      <c r="E34" s="1">
        <f t="shared" si="9"/>
        <v>666.8440906720365</v>
      </c>
    </row>
    <row r="35" spans="1:5" ht="12.75">
      <c r="A35">
        <f t="shared" si="6"/>
        <v>28</v>
      </c>
      <c r="B35" s="1">
        <f t="shared" si="5"/>
        <v>2528.96</v>
      </c>
      <c r="C35" s="1">
        <f t="shared" si="7"/>
        <v>114.61999999999989</v>
      </c>
      <c r="D35" s="1">
        <f t="shared" si="8"/>
        <v>6570.998261629128</v>
      </c>
      <c r="E35" s="1">
        <f t="shared" si="9"/>
        <v>807.4990749872856</v>
      </c>
    </row>
    <row r="36" spans="1:5" ht="12.75">
      <c r="A36">
        <f t="shared" si="6"/>
        <v>29</v>
      </c>
      <c r="B36" s="1">
        <f t="shared" si="5"/>
        <v>2644.22</v>
      </c>
      <c r="C36" s="1">
        <f t="shared" si="7"/>
        <v>115.25999999999976</v>
      </c>
      <c r="D36" s="1">
        <f t="shared" si="8"/>
        <v>6647.29510837103</v>
      </c>
      <c r="E36" s="1">
        <f t="shared" si="9"/>
        <v>927.6340502414959</v>
      </c>
    </row>
    <row r="37" spans="1:5" ht="12.75">
      <c r="A37">
        <f t="shared" si="6"/>
        <v>30</v>
      </c>
      <c r="B37" s="1">
        <f t="shared" si="5"/>
        <v>2760</v>
      </c>
      <c r="C37" s="1">
        <f t="shared" si="7"/>
        <v>115.7800000000002</v>
      </c>
      <c r="D37" s="1">
        <f t="shared" si="8"/>
        <v>6701.811176917538</v>
      </c>
      <c r="E37" s="1">
        <f t="shared" si="9"/>
        <v>1029.036203564071</v>
      </c>
    </row>
    <row r="38" spans="1:5" ht="12.75">
      <c r="A38">
        <f t="shared" si="6"/>
        <v>31</v>
      </c>
      <c r="B38" s="1">
        <f t="shared" si="5"/>
        <v>2876.18</v>
      </c>
      <c r="C38" s="1">
        <f t="shared" si="7"/>
        <v>116.17999999999984</v>
      </c>
      <c r="D38" s="1">
        <f t="shared" si="8"/>
        <v>6736.286926584265</v>
      </c>
      <c r="E38" s="1">
        <f t="shared" si="9"/>
        <v>1113.2902538665467</v>
      </c>
    </row>
    <row r="39" spans="1:5" ht="12.75">
      <c r="A39">
        <f t="shared" si="6"/>
        <v>32</v>
      </c>
      <c r="B39" s="1">
        <f t="shared" si="5"/>
        <v>2992.64</v>
      </c>
      <c r="C39" s="1">
        <f t="shared" si="7"/>
        <v>116.46000000000004</v>
      </c>
      <c r="D39" s="2">
        <f t="shared" si="8"/>
        <v>6752.287302441347</v>
      </c>
      <c r="E39" s="1">
        <f t="shared" si="9"/>
        <v>1181.8091460105643</v>
      </c>
    </row>
    <row r="40" spans="1:5" ht="12.75">
      <c r="A40">
        <f t="shared" si="6"/>
        <v>33</v>
      </c>
      <c r="B40" s="1">
        <f aca="true" t="shared" si="10" ref="B40:B55">50*(A40)+2*(A40)^2-0.02*(A40)^3</f>
        <v>3109.26</v>
      </c>
      <c r="C40" s="1">
        <f t="shared" si="7"/>
        <v>116.62000000000035</v>
      </c>
      <c r="D40" s="1">
        <f t="shared" si="8"/>
        <v>6751.226884817035</v>
      </c>
      <c r="E40" s="1">
        <f t="shared" si="9"/>
        <v>1235.859174127603</v>
      </c>
    </row>
    <row r="41" spans="1:5" ht="12.75">
      <c r="A41">
        <f aca="true" t="shared" si="11" ref="A41:A56">A40+1</f>
        <v>34</v>
      </c>
      <c r="B41" s="1">
        <f t="shared" si="10"/>
        <v>3225.92</v>
      </c>
      <c r="C41" s="1">
        <f aca="true" t="shared" si="12" ref="C41:C56">B41-B40</f>
        <v>116.65999999999985</v>
      </c>
      <c r="D41" s="1">
        <f aca="true" t="shared" si="13" ref="D41:D56">($D$3*B41*EXP(((-1)*($D$4))*A41)-5000)/(1-EXP((-1)*$D$4*A41))</f>
        <v>6734.39061678785</v>
      </c>
      <c r="E41" s="1">
        <f aca="true" t="shared" si="14" ref="E41:E56">($F$3*B41*EXP(((-1)*($D$4))*A41)-5000)/(1-EXP((-1)*$D$4*A41))</f>
        <v>1276.5806814801135</v>
      </c>
    </row>
    <row r="42" spans="1:5" ht="12.75">
      <c r="A42">
        <f t="shared" si="11"/>
        <v>35</v>
      </c>
      <c r="B42" s="1">
        <f t="shared" si="10"/>
        <v>3342.5</v>
      </c>
      <c r="C42" s="1">
        <f t="shared" si="12"/>
        <v>116.57999999999993</v>
      </c>
      <c r="D42" s="1">
        <f t="shared" si="13"/>
        <v>6702.950994730753</v>
      </c>
      <c r="E42" s="1">
        <f t="shared" si="14"/>
        <v>1305.0052219771824</v>
      </c>
    </row>
    <row r="43" spans="1:5" ht="12.75">
      <c r="A43">
        <f t="shared" si="11"/>
        <v>36</v>
      </c>
      <c r="B43" s="1">
        <f t="shared" si="10"/>
        <v>3458.88</v>
      </c>
      <c r="C43" s="1">
        <f t="shared" si="12"/>
        <v>116.38000000000011</v>
      </c>
      <c r="D43" s="1">
        <f t="shared" si="13"/>
        <v>6657.982410304125</v>
      </c>
      <c r="E43" s="1">
        <f t="shared" si="14"/>
        <v>1322.069871750173</v>
      </c>
    </row>
    <row r="44" spans="1:5" ht="12.75">
      <c r="A44">
        <f t="shared" si="11"/>
        <v>37</v>
      </c>
      <c r="B44" s="1">
        <f t="shared" si="10"/>
        <v>3574.94</v>
      </c>
      <c r="C44" s="1">
        <f t="shared" si="12"/>
        <v>116.05999999999995</v>
      </c>
      <c r="D44" s="1">
        <f t="shared" si="13"/>
        <v>6600.473183362777</v>
      </c>
      <c r="E44" s="2">
        <f t="shared" si="14"/>
        <v>1328.6292303335297</v>
      </c>
    </row>
    <row r="45" spans="1:5" ht="12.75">
      <c r="A45">
        <f t="shared" si="11"/>
        <v>38</v>
      </c>
      <c r="B45" s="1">
        <f t="shared" si="10"/>
        <v>3690.56</v>
      </c>
      <c r="C45" s="1">
        <f t="shared" si="12"/>
        <v>115.61999999999989</v>
      </c>
      <c r="D45" s="1">
        <f t="shared" si="13"/>
        <v>6531.335711707083</v>
      </c>
      <c r="E45" s="1">
        <f t="shared" si="14"/>
        <v>1325.4655373917412</v>
      </c>
    </row>
    <row r="46" spans="1:5" ht="12.75">
      <c r="A46">
        <f t="shared" si="11"/>
        <v>39</v>
      </c>
      <c r="B46" s="1">
        <f t="shared" si="10"/>
        <v>3805.62</v>
      </c>
      <c r="C46" s="1">
        <f t="shared" si="12"/>
        <v>115.05999999999995</v>
      </c>
      <c r="D46" s="1">
        <f t="shared" si="13"/>
        <v>6451.4150761771925</v>
      </c>
      <c r="E46" s="1">
        <f t="shared" si="14"/>
        <v>1313.2972435453328</v>
      </c>
    </row>
    <row r="47" spans="1:5" ht="12.75">
      <c r="A47">
        <f t="shared" si="11"/>
        <v>40</v>
      </c>
      <c r="B47" s="1">
        <f t="shared" si="10"/>
        <v>3920</v>
      </c>
      <c r="C47" s="1">
        <f t="shared" si="12"/>
        <v>114.38000000000011</v>
      </c>
      <c r="D47" s="1">
        <f t="shared" si="13"/>
        <v>6361.496371876263</v>
      </c>
      <c r="E47" s="1">
        <f t="shared" si="14"/>
        <v>1292.7863061226647</v>
      </c>
    </row>
    <row r="48" spans="1:5" ht="12.75">
      <c r="A48">
        <f t="shared" si="11"/>
        <v>41</v>
      </c>
      <c r="B48" s="1">
        <f t="shared" si="10"/>
        <v>4033.58</v>
      </c>
      <c r="C48" s="1">
        <f t="shared" si="12"/>
        <v>113.57999999999993</v>
      </c>
      <c r="D48" s="1">
        <f t="shared" si="13"/>
        <v>6262.31098344639</v>
      </c>
      <c r="E48" s="1">
        <f t="shared" si="14"/>
        <v>1264.5444278048526</v>
      </c>
    </row>
    <row r="49" spans="1:5" ht="12.75">
      <c r="A49">
        <f t="shared" si="11"/>
        <v>42</v>
      </c>
      <c r="B49" s="1">
        <f t="shared" si="10"/>
        <v>4146.24</v>
      </c>
      <c r="C49" s="1">
        <f t="shared" si="12"/>
        <v>112.65999999999985</v>
      </c>
      <c r="D49" s="1">
        <f t="shared" si="13"/>
        <v>6154.541980787514</v>
      </c>
      <c r="E49" s="1">
        <f t="shared" si="14"/>
        <v>1229.1384145984273</v>
      </c>
    </row>
    <row r="50" spans="1:5" ht="12.75">
      <c r="A50">
        <f t="shared" si="11"/>
        <v>43</v>
      </c>
      <c r="B50" s="1">
        <f t="shared" si="10"/>
        <v>4257.86</v>
      </c>
      <c r="C50" s="1">
        <f t="shared" si="12"/>
        <v>111.61999999999989</v>
      </c>
      <c r="D50" s="1">
        <f t="shared" si="13"/>
        <v>6038.828778768915</v>
      </c>
      <c r="E50" s="1">
        <f t="shared" si="14"/>
        <v>1187.094796730416</v>
      </c>
    </row>
    <row r="51" spans="1:5" ht="12.75">
      <c r="A51">
        <f t="shared" si="11"/>
        <v>44</v>
      </c>
      <c r="B51" s="1">
        <f t="shared" si="10"/>
        <v>4368.32</v>
      </c>
      <c r="C51" s="1">
        <f t="shared" si="12"/>
        <v>110.46000000000004</v>
      </c>
      <c r="D51" s="1">
        <f t="shared" si="13"/>
        <v>5915.771178359702</v>
      </c>
      <c r="E51" s="1">
        <f t="shared" si="14"/>
        <v>1138.9038299378205</v>
      </c>
    </row>
    <row r="52" spans="1:5" ht="12.75">
      <c r="A52">
        <f t="shared" si="11"/>
        <v>45</v>
      </c>
      <c r="B52" s="1">
        <f t="shared" si="10"/>
        <v>4477.5</v>
      </c>
      <c r="C52" s="1">
        <f t="shared" si="12"/>
        <v>109.18000000000029</v>
      </c>
      <c r="D52" s="1">
        <f t="shared" si="13"/>
        <v>5785.932885705858</v>
      </c>
      <c r="E52" s="1">
        <f t="shared" si="14"/>
        <v>1085.0229737251982</v>
      </c>
    </row>
    <row r="53" spans="1:5" ht="12.75">
      <c r="A53">
        <f t="shared" si="11"/>
        <v>46</v>
      </c>
      <c r="B53" s="1">
        <f t="shared" si="10"/>
        <v>4585.28</v>
      </c>
      <c r="C53" s="1">
        <f t="shared" si="12"/>
        <v>107.77999999999975</v>
      </c>
      <c r="D53" s="1">
        <f t="shared" si="13"/>
        <v>5649.844588871511</v>
      </c>
      <c r="E53" s="1">
        <f t="shared" si="14"/>
        <v>1025.8799263545218</v>
      </c>
    </row>
    <row r="54" spans="1:5" ht="12.75">
      <c r="A54">
        <f t="shared" si="11"/>
        <v>47</v>
      </c>
      <c r="B54" s="1">
        <f t="shared" si="10"/>
        <v>4691.54</v>
      </c>
      <c r="C54" s="1">
        <f t="shared" si="12"/>
        <v>106.26000000000022</v>
      </c>
      <c r="D54" s="1">
        <f t="shared" si="13"/>
        <v>5508.006658371131</v>
      </c>
      <c r="E54" s="1">
        <f t="shared" si="14"/>
        <v>961.8752827408808</v>
      </c>
    </row>
    <row r="55" spans="1:5" ht="12.75">
      <c r="A55">
        <f t="shared" si="11"/>
        <v>48</v>
      </c>
      <c r="B55" s="1">
        <f t="shared" si="10"/>
        <v>4796.16</v>
      </c>
      <c r="C55" s="1">
        <f t="shared" si="12"/>
        <v>104.61999999999989</v>
      </c>
      <c r="D55" s="1">
        <f t="shared" si="13"/>
        <v>5360.891526576511</v>
      </c>
      <c r="E55" s="1">
        <f t="shared" si="14"/>
        <v>893.38487038508</v>
      </c>
    </row>
    <row r="56" spans="1:5" ht="12.75">
      <c r="A56">
        <f t="shared" si="11"/>
        <v>49</v>
      </c>
      <c r="B56" s="1">
        <f aca="true" t="shared" si="15" ref="B56:B71">50*(A56)+2*(A56)^2-0.02*(A56)^3</f>
        <v>4899.02</v>
      </c>
      <c r="C56" s="1">
        <f t="shared" si="12"/>
        <v>102.86000000000058</v>
      </c>
      <c r="D56" s="1">
        <f t="shared" si="13"/>
        <v>5208.945792068378</v>
      </c>
      <c r="E56" s="1">
        <f t="shared" si="14"/>
        <v>820.7618094601867</v>
      </c>
    </row>
    <row r="57" spans="1:5" ht="12.75">
      <c r="A57">
        <f aca="true" t="shared" si="16" ref="A57:A72">A56+1</f>
        <v>50</v>
      </c>
      <c r="B57" s="1">
        <f t="shared" si="15"/>
        <v>5000</v>
      </c>
      <c r="C57" s="1">
        <f aca="true" t="shared" si="17" ref="C57:C72">B57-B56</f>
        <v>100.97999999999956</v>
      </c>
      <c r="D57" s="1">
        <f aca="true" t="shared" si="18" ref="D57:D72">($D$3*B57*EXP(((-1)*($D$4))*A57)-5000)/(1-EXP((-1)*$D$4*A57))</f>
        <v>5052.592087610388</v>
      </c>
      <c r="E57" s="1">
        <f aca="true" t="shared" si="19" ref="E57:E72">($F$3*B57*EXP(((-1)*($D$4))*A57)-5000)/(1-EXP((-1)*$D$4*A57))</f>
        <v>744.3383357773646</v>
      </c>
    </row>
    <row r="58" spans="1:5" ht="12.75">
      <c r="A58">
        <f t="shared" si="16"/>
        <v>51</v>
      </c>
      <c r="B58" s="1">
        <f t="shared" si="15"/>
        <v>5098.98</v>
      </c>
      <c r="C58" s="1">
        <f t="shared" si="17"/>
        <v>98.97999999999956</v>
      </c>
      <c r="D58" s="1">
        <f t="shared" si="18"/>
        <v>4892.2307443366</v>
      </c>
      <c r="E58" s="1">
        <f t="shared" si="19"/>
        <v>664.4274192694253</v>
      </c>
    </row>
    <row r="59" spans="1:5" ht="12.75">
      <c r="A59">
        <f t="shared" si="16"/>
        <v>52</v>
      </c>
      <c r="B59" s="1">
        <f t="shared" si="15"/>
        <v>5195.84</v>
      </c>
      <c r="C59" s="1">
        <f t="shared" si="17"/>
        <v>96.86000000000058</v>
      </c>
      <c r="D59" s="1">
        <f t="shared" si="18"/>
        <v>4728.241279709729</v>
      </c>
      <c r="E59" s="1">
        <f t="shared" si="19"/>
        <v>581.3242055969569</v>
      </c>
    </row>
    <row r="60" spans="1:5" ht="12.75">
      <c r="A60">
        <f t="shared" si="16"/>
        <v>53</v>
      </c>
      <c r="B60" s="1">
        <f t="shared" si="15"/>
        <v>5290.46</v>
      </c>
      <c r="C60" s="1">
        <f t="shared" si="17"/>
        <v>94.61999999999989</v>
      </c>
      <c r="D60" s="1">
        <f t="shared" si="18"/>
        <v>4560.983732629328</v>
      </c>
      <c r="E60" s="1">
        <f t="shared" si="19"/>
        <v>495.3073043034378</v>
      </c>
    </row>
    <row r="61" spans="1:5" ht="12.75">
      <c r="A61">
        <f t="shared" si="16"/>
        <v>54</v>
      </c>
      <c r="B61" s="1">
        <f t="shared" si="15"/>
        <v>5382.719999999999</v>
      </c>
      <c r="C61" s="1">
        <f t="shared" si="17"/>
        <v>92.25999999999931</v>
      </c>
      <c r="D61" s="1">
        <f t="shared" si="18"/>
        <v>4390.799865587015</v>
      </c>
      <c r="E61" s="1">
        <f t="shared" si="19"/>
        <v>406.6399434636669</v>
      </c>
    </row>
    <row r="62" spans="1:5" ht="12.75">
      <c r="A62">
        <f t="shared" si="16"/>
        <v>55</v>
      </c>
      <c r="B62" s="1">
        <f t="shared" si="15"/>
        <v>5472.5</v>
      </c>
      <c r="C62" s="1">
        <f t="shared" si="17"/>
        <v>89.78000000000065</v>
      </c>
      <c r="D62" s="1">
        <f t="shared" si="18"/>
        <v>4218.014250854204</v>
      </c>
      <c r="E62" s="1">
        <f t="shared" si="19"/>
        <v>315.5710078578433</v>
      </c>
    </row>
    <row r="63" spans="1:5" ht="12.75">
      <c r="A63">
        <f t="shared" si="16"/>
        <v>56</v>
      </c>
      <c r="B63" s="1">
        <f t="shared" si="15"/>
        <v>5559.68</v>
      </c>
      <c r="C63" s="1">
        <f t="shared" si="17"/>
        <v>87.18000000000029</v>
      </c>
      <c r="D63" s="1">
        <f t="shared" si="18"/>
        <v>4042.935255244032</v>
      </c>
      <c r="E63" s="1">
        <f t="shared" si="19"/>
        <v>222.3359752596808</v>
      </c>
    </row>
    <row r="64" spans="1:5" ht="12.75">
      <c r="A64">
        <f t="shared" si="16"/>
        <v>57</v>
      </c>
      <c r="B64" s="1">
        <f t="shared" si="15"/>
        <v>5644.139999999999</v>
      </c>
      <c r="C64" s="1">
        <f t="shared" si="17"/>
        <v>84.45999999999913</v>
      </c>
      <c r="D64" s="1">
        <f t="shared" si="18"/>
        <v>3865.8559359319693</v>
      </c>
      <c r="E64" s="1">
        <f t="shared" si="19"/>
        <v>127.15776336920986</v>
      </c>
    </row>
    <row r="65" spans="1:5" ht="12.75">
      <c r="A65">
        <f t="shared" si="16"/>
        <v>58</v>
      </c>
      <c r="B65" s="1">
        <f t="shared" si="15"/>
        <v>5725.76</v>
      </c>
      <c r="C65" s="1">
        <f t="shared" si="17"/>
        <v>81.6200000000008</v>
      </c>
      <c r="D65" s="1">
        <f t="shared" si="18"/>
        <v>3687.054858081521</v>
      </c>
      <c r="E65" s="1">
        <f t="shared" si="19"/>
        <v>30.24749818254219</v>
      </c>
    </row>
    <row r="66" spans="1:5" ht="12.75">
      <c r="A66">
        <f t="shared" si="16"/>
        <v>59</v>
      </c>
      <c r="B66" s="1">
        <f t="shared" si="15"/>
        <v>5804.42</v>
      </c>
      <c r="C66" s="1">
        <f t="shared" si="17"/>
        <v>78.65999999999985</v>
      </c>
      <c r="D66" s="1">
        <f t="shared" si="18"/>
        <v>3506.7968435490925</v>
      </c>
      <c r="E66" s="1">
        <f t="shared" si="19"/>
        <v>-68.19478688200961</v>
      </c>
    </row>
    <row r="67" spans="1:5" ht="12.75">
      <c r="A67">
        <f t="shared" si="16"/>
        <v>60</v>
      </c>
      <c r="B67" s="1">
        <f t="shared" si="15"/>
        <v>5880</v>
      </c>
      <c r="C67" s="1">
        <f t="shared" si="17"/>
        <v>75.57999999999993</v>
      </c>
      <c r="D67" s="1">
        <f t="shared" si="18"/>
        <v>3325.3336586908504</v>
      </c>
      <c r="E67" s="1">
        <f t="shared" si="19"/>
        <v>-167.97951303385435</v>
      </c>
    </row>
    <row r="68" spans="1:5" ht="12.75">
      <c r="A68">
        <f t="shared" si="16"/>
        <v>61</v>
      </c>
      <c r="B68" s="1">
        <f t="shared" si="15"/>
        <v>5952.38</v>
      </c>
      <c r="C68" s="1">
        <f t="shared" si="17"/>
        <v>72.38000000000011</v>
      </c>
      <c r="D68" s="1">
        <f t="shared" si="18"/>
        <v>3142.9046482281105</v>
      </c>
      <c r="E68" s="1">
        <f t="shared" si="19"/>
        <v>-268.92697233537797</v>
      </c>
    </row>
    <row r="69" spans="1:5" ht="12.75">
      <c r="A69">
        <f t="shared" si="16"/>
        <v>62</v>
      </c>
      <c r="B69" s="1">
        <f t="shared" si="15"/>
        <v>6021.44</v>
      </c>
      <c r="C69" s="1">
        <f t="shared" si="17"/>
        <v>69.05999999999949</v>
      </c>
      <c r="D69" s="1">
        <f t="shared" si="18"/>
        <v>2959.737321216729</v>
      </c>
      <c r="E69" s="1">
        <f t="shared" si="19"/>
        <v>-370.8667920135159</v>
      </c>
    </row>
    <row r="70" spans="1:5" ht="12.75">
      <c r="A70">
        <f t="shared" si="16"/>
        <v>63</v>
      </c>
      <c r="B70" s="1">
        <f t="shared" si="15"/>
        <v>6087.0599999999995</v>
      </c>
      <c r="C70" s="1">
        <f t="shared" si="17"/>
        <v>65.61999999999989</v>
      </c>
      <c r="D70" s="1">
        <f t="shared" si="18"/>
        <v>2776.04789438535</v>
      </c>
      <c r="E70" s="1">
        <f t="shared" si="19"/>
        <v>-473.6374415499901</v>
      </c>
    </row>
    <row r="71" spans="1:5" ht="12.75">
      <c r="A71">
        <f t="shared" si="16"/>
        <v>64</v>
      </c>
      <c r="B71" s="1">
        <f t="shared" si="15"/>
        <v>6149.12</v>
      </c>
      <c r="C71" s="1">
        <f t="shared" si="17"/>
        <v>62.0600000000004</v>
      </c>
      <c r="D71" s="1">
        <f t="shared" si="18"/>
        <v>2592.0417974369543</v>
      </c>
      <c r="E71" s="1">
        <f t="shared" si="19"/>
        <v>-577.0857779136579</v>
      </c>
    </row>
    <row r="72" spans="1:5" ht="12.75">
      <c r="A72">
        <f t="shared" si="16"/>
        <v>65</v>
      </c>
      <c r="B72" s="1">
        <f aca="true" t="shared" si="20" ref="B72:B87">50*(A72)+2*(A72)^2-0.02*(A72)^3</f>
        <v>6207.5</v>
      </c>
      <c r="C72" s="1">
        <f t="shared" si="17"/>
        <v>58.38000000000011</v>
      </c>
      <c r="D72" s="1">
        <f t="shared" si="18"/>
        <v>2407.914144330991</v>
      </c>
      <c r="E72" s="1">
        <f t="shared" si="19"/>
        <v>-681.0666248764405</v>
      </c>
    </row>
    <row r="73" spans="1:5" ht="12.75">
      <c r="A73">
        <f aca="true" t="shared" si="21" ref="A73:A87">A72+1</f>
        <v>66</v>
      </c>
      <c r="B73" s="1">
        <f t="shared" si="20"/>
        <v>6262.08</v>
      </c>
      <c r="C73" s="1">
        <f aca="true" t="shared" si="22" ref="C73:C87">B73-B72</f>
        <v>54.57999999999993</v>
      </c>
      <c r="D73" s="1">
        <f aca="true" t="shared" si="23" ref="D73:D87">($D$3*B73*EXP(((-1)*($D$4))*A73)-5000)/(1-EXP((-1)*$D$4*A73))</f>
        <v>2223.850174065251</v>
      </c>
      <c r="E73" s="1">
        <f aca="true" t="shared" si="24" ref="E73:E87">($F$3*B73*EXP(((-1)*($D$4))*A73)-5000)/(1-EXP((-1)*$D$4*A73))</f>
        <v>-785.4423828532143</v>
      </c>
    </row>
    <row r="74" spans="1:5" ht="12.75">
      <c r="A74">
        <f t="shared" si="21"/>
        <v>67</v>
      </c>
      <c r="B74" s="1">
        <f t="shared" si="20"/>
        <v>6312.74</v>
      </c>
      <c r="C74" s="1">
        <f t="shared" si="22"/>
        <v>50.659999999999854</v>
      </c>
      <c r="D74" s="1">
        <f t="shared" si="23"/>
        <v>2040.025664045871</v>
      </c>
      <c r="E74" s="1">
        <f t="shared" si="24"/>
        <v>-890.0826661377089</v>
      </c>
    </row>
    <row r="75" spans="1:5" ht="12.75">
      <c r="A75">
        <f t="shared" si="21"/>
        <v>68</v>
      </c>
      <c r="B75" s="1">
        <f t="shared" si="20"/>
        <v>6359.36</v>
      </c>
      <c r="C75" s="1">
        <f t="shared" si="22"/>
        <v>46.61999999999989</v>
      </c>
      <c r="D75" s="1">
        <f t="shared" si="23"/>
        <v>1856.6073187604893</v>
      </c>
      <c r="E75" s="1">
        <f t="shared" si="24"/>
        <v>-994.8639647807014</v>
      </c>
    </row>
    <row r="76" spans="1:5" ht="12.75">
      <c r="A76">
        <f t="shared" si="21"/>
        <v>69</v>
      </c>
      <c r="B76" s="1">
        <f t="shared" si="20"/>
        <v>6401.82</v>
      </c>
      <c r="C76" s="1">
        <f t="shared" si="22"/>
        <v>42.460000000000036</v>
      </c>
      <c r="D76" s="1">
        <f t="shared" si="23"/>
        <v>1673.753136145375</v>
      </c>
      <c r="E76" s="1">
        <f t="shared" si="24"/>
        <v>-1099.669328682042</v>
      </c>
    </row>
    <row r="77" spans="1:5" ht="12.75">
      <c r="A77">
        <f t="shared" si="21"/>
        <v>70</v>
      </c>
      <c r="B77" s="1">
        <f t="shared" si="20"/>
        <v>6440</v>
      </c>
      <c r="C77" s="1">
        <f t="shared" si="22"/>
        <v>38.18000000000029</v>
      </c>
      <c r="D77" s="1">
        <f t="shared" si="23"/>
        <v>1491.6127537550683</v>
      </c>
      <c r="E77" s="1">
        <f t="shared" si="24"/>
        <v>-1204.388071751121</v>
      </c>
    </row>
    <row r="78" spans="1:5" ht="12.75">
      <c r="A78">
        <f t="shared" si="21"/>
        <v>71</v>
      </c>
      <c r="B78" s="1">
        <f t="shared" si="20"/>
        <v>6473.78</v>
      </c>
      <c r="C78" s="1">
        <f t="shared" si="22"/>
        <v>33.779999999999745</v>
      </c>
      <c r="D78" s="1">
        <f t="shared" si="23"/>
        <v>1310.3277765972866</v>
      </c>
      <c r="E78" s="1">
        <f t="shared" si="24"/>
        <v>-1308.9154942373991</v>
      </c>
    </row>
    <row r="79" spans="1:5" ht="12.75">
      <c r="A79">
        <f t="shared" si="21"/>
        <v>72</v>
      </c>
      <c r="B79" s="1">
        <f t="shared" si="20"/>
        <v>6503.04</v>
      </c>
      <c r="C79" s="1">
        <f t="shared" si="22"/>
        <v>29.26000000000022</v>
      </c>
      <c r="D79" s="1">
        <f t="shared" si="23"/>
        <v>1130.0320882807707</v>
      </c>
      <c r="E79" s="1">
        <f t="shared" si="24"/>
        <v>-1413.1526215485292</v>
      </c>
    </row>
    <row r="80" spans="1:5" ht="12.75">
      <c r="A80">
        <f t="shared" si="21"/>
        <v>73</v>
      </c>
      <c r="B80" s="1">
        <f t="shared" si="20"/>
        <v>6527.66</v>
      </c>
      <c r="C80" s="1">
        <f t="shared" si="22"/>
        <v>24.61999999999989</v>
      </c>
      <c r="D80" s="1">
        <f t="shared" si="23"/>
        <v>950.8521469360315</v>
      </c>
      <c r="E80" s="1">
        <f t="shared" si="24"/>
        <v>-1517.0059580625066</v>
      </c>
    </row>
    <row r="81" spans="1:5" ht="12.75">
      <c r="A81">
        <f t="shared" si="21"/>
        <v>74</v>
      </c>
      <c r="B81" s="1">
        <f t="shared" si="20"/>
        <v>6547.5199999999995</v>
      </c>
      <c r="C81" s="1">
        <f t="shared" si="22"/>
        <v>19.859999999999673</v>
      </c>
      <c r="D81" s="1">
        <f t="shared" si="23"/>
        <v>772.9072672040813</v>
      </c>
      <c r="E81" s="1">
        <f t="shared" si="24"/>
        <v>-1620.387254606149</v>
      </c>
    </row>
    <row r="82" spans="1:5" ht="12.75">
      <c r="A82">
        <f t="shared" si="21"/>
        <v>75</v>
      </c>
      <c r="B82" s="1">
        <f t="shared" si="20"/>
        <v>6562.5</v>
      </c>
      <c r="C82" s="1">
        <f t="shared" si="22"/>
        <v>14.980000000000473</v>
      </c>
      <c r="D82" s="1">
        <f t="shared" si="23"/>
        <v>596.3098894438283</v>
      </c>
      <c r="E82" s="1">
        <f t="shared" si="24"/>
        <v>-1723.2132884177583</v>
      </c>
    </row>
    <row r="83" spans="1:5" ht="12.75">
      <c r="A83">
        <f t="shared" si="21"/>
        <v>76</v>
      </c>
      <c r="B83" s="1">
        <f t="shared" si="20"/>
        <v>6572.48</v>
      </c>
      <c r="C83" s="1">
        <f t="shared" si="22"/>
        <v>9.979999999999563</v>
      </c>
      <c r="D83" s="1">
        <f t="shared" si="23"/>
        <v>421.1658371817011</v>
      </c>
      <c r="E83" s="1">
        <f t="shared" si="24"/>
        <v>-1825.4056545400022</v>
      </c>
    </row>
    <row r="84" spans="1:5" ht="12.75">
      <c r="A84">
        <f t="shared" si="21"/>
        <v>77</v>
      </c>
      <c r="B84" s="1">
        <f t="shared" si="20"/>
        <v>6577.34</v>
      </c>
      <c r="C84" s="1">
        <f t="shared" si="22"/>
        <v>4.860000000000582</v>
      </c>
      <c r="D84" s="1">
        <f t="shared" si="23"/>
        <v>247.57456371526928</v>
      </c>
      <c r="E84" s="1">
        <f t="shared" si="24"/>
        <v>-1926.8905677019757</v>
      </c>
    </row>
    <row r="85" spans="1:5" ht="12.75">
      <c r="A85">
        <f t="shared" si="21"/>
        <v>78</v>
      </c>
      <c r="B85" s="1">
        <f t="shared" si="20"/>
        <v>6576.959999999999</v>
      </c>
      <c r="C85" s="1">
        <f t="shared" si="22"/>
        <v>-0.38000000000101863</v>
      </c>
      <c r="D85" s="1">
        <f t="shared" si="23"/>
        <v>75.62938868414648</v>
      </c>
      <c r="E85" s="1">
        <f t="shared" si="24"/>
        <v>-2027.5986738490408</v>
      </c>
    </row>
    <row r="86" spans="1:5" ht="12.75">
      <c r="A86">
        <f t="shared" si="21"/>
        <v>79</v>
      </c>
      <c r="B86" s="1">
        <f t="shared" si="20"/>
        <v>6571.219999999999</v>
      </c>
      <c r="C86" s="1">
        <f t="shared" si="22"/>
        <v>-5.739999999999782</v>
      </c>
      <c r="D86" s="1">
        <f t="shared" si="23"/>
        <v>-94.58227466553872</v>
      </c>
      <c r="E86" s="1">
        <f t="shared" si="24"/>
        <v>-2127.464870567157</v>
      </c>
    </row>
    <row r="87" spans="1:5" ht="12.75">
      <c r="A87">
        <f t="shared" si="21"/>
        <v>80</v>
      </c>
      <c r="B87" s="1">
        <f t="shared" si="20"/>
        <v>6560</v>
      </c>
      <c r="C87" s="1">
        <f t="shared" si="22"/>
        <v>-11.219999999999345</v>
      </c>
      <c r="D87" s="1">
        <f t="shared" si="23"/>
        <v>-262.97870087359223</v>
      </c>
      <c r="E87" s="1">
        <f t="shared" si="24"/>
        <v>-2226.428135726324</v>
      </c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63"/>
  <sheetViews>
    <sheetView workbookViewId="0" topLeftCell="A12">
      <selection activeCell="E12" sqref="E12"/>
    </sheetView>
  </sheetViews>
  <sheetFormatPr defaultColWidth="9.140625" defaultRowHeight="12.75"/>
  <cols>
    <col min="1" max="1" width="4.8515625" style="0" customWidth="1"/>
    <col min="2" max="3" width="9.140625" style="1" customWidth="1"/>
    <col min="4" max="4" width="7.28125" style="1" customWidth="1"/>
    <col min="5" max="5" width="13.57421875" style="1" customWidth="1"/>
    <col min="6" max="7" width="13.28125" style="1" customWidth="1"/>
    <col min="8" max="8" width="14.421875" style="7" customWidth="1"/>
    <col min="9" max="9" width="9.00390625" style="1" customWidth="1"/>
    <col min="10" max="10" width="9.28125" style="0" customWidth="1"/>
  </cols>
  <sheetData>
    <row r="1" spans="1:7" s="6" customFormat="1" ht="12.75">
      <c r="A1" s="6" t="s">
        <v>67</v>
      </c>
      <c r="D1" s="6" t="s">
        <v>74</v>
      </c>
      <c r="E1" s="8"/>
      <c r="F1" s="4"/>
      <c r="G1" s="4"/>
    </row>
    <row r="2" spans="1:9" s="6" customFormat="1" ht="12.75">
      <c r="A2" s="6" t="s">
        <v>82</v>
      </c>
      <c r="B2" s="4"/>
      <c r="H2" s="8"/>
      <c r="I2" s="4"/>
    </row>
    <row r="3" spans="2:9" s="6" customFormat="1" ht="12.75">
      <c r="B3" s="4"/>
      <c r="H3" s="8"/>
      <c r="I3" s="4"/>
    </row>
    <row r="4" spans="2:6" ht="12.75">
      <c r="B4" s="1" t="s">
        <v>45</v>
      </c>
      <c r="C4" s="1">
        <f>'Parameter values '!$G$9</f>
        <v>5000</v>
      </c>
      <c r="E4" s="1" t="s">
        <v>8</v>
      </c>
      <c r="F4" s="1">
        <f>'Parameter values '!$G$7</f>
        <v>8</v>
      </c>
    </row>
    <row r="5" spans="2:8" ht="12.75">
      <c r="B5" s="1" t="s">
        <v>2</v>
      </c>
      <c r="C5" s="1">
        <v>0.02</v>
      </c>
      <c r="H5"/>
    </row>
    <row r="8" spans="1:4" ht="12.75">
      <c r="A8" t="s">
        <v>78</v>
      </c>
      <c r="C8" s="1">
        <v>28186.13</v>
      </c>
      <c r="D8" s="1" t="s">
        <v>81</v>
      </c>
    </row>
    <row r="9" spans="2:9" s="6" customFormat="1" ht="12.75">
      <c r="B9" s="4"/>
      <c r="C9" s="4"/>
      <c r="D9" s="4"/>
      <c r="E9" s="4"/>
      <c r="F9" s="4"/>
      <c r="G9" s="4"/>
      <c r="H9" s="8" t="s">
        <v>76</v>
      </c>
      <c r="I9" s="4"/>
    </row>
    <row r="10" spans="1:11" s="6" customFormat="1" ht="12.75">
      <c r="A10" s="6" t="s">
        <v>3</v>
      </c>
      <c r="B10" s="4" t="s">
        <v>4</v>
      </c>
      <c r="C10" s="4" t="s">
        <v>5</v>
      </c>
      <c r="D10" s="4" t="s">
        <v>9</v>
      </c>
      <c r="E10" s="4" t="s">
        <v>77</v>
      </c>
      <c r="F10" s="4" t="s">
        <v>79</v>
      </c>
      <c r="G10" s="4" t="s">
        <v>80</v>
      </c>
      <c r="H10" s="8" t="s">
        <v>75</v>
      </c>
      <c r="I10" s="4"/>
      <c r="J10" s="4"/>
      <c r="K10" s="4"/>
    </row>
    <row r="11" spans="1:11" ht="12.75">
      <c r="A11">
        <v>0</v>
      </c>
      <c r="B11" s="15">
        <f>'Parameter values '!$G$19*(A11)+'Parameter values '!$G$20*(A11)^2+('Parameter values '!$G$21)*(A11)^3</f>
        <v>0</v>
      </c>
      <c r="C11" s="15">
        <v>0</v>
      </c>
      <c r="D11" s="15">
        <f>'Parameter values '!$G$19+2*('Parameter values '!$G$20)*$A11+3*('Parameter values '!$G$21)*($A11)^2</f>
        <v>40</v>
      </c>
      <c r="E11" s="15"/>
      <c r="F11" s="15"/>
      <c r="G11" s="15"/>
      <c r="H11" s="15"/>
      <c r="I11" s="15"/>
      <c r="J11" s="15"/>
      <c r="K11" s="15"/>
    </row>
    <row r="12" spans="1:11" ht="12.75">
      <c r="A12">
        <f aca="true" t="shared" si="0" ref="A12:A43">A11+1</f>
        <v>1</v>
      </c>
      <c r="B12" s="15">
        <f>'Parameter values '!$G$19*(A12)+'Parameter values '!$G$20*(A12)^2+('Parameter values '!$G$21)*(A12)^3</f>
        <v>43.084</v>
      </c>
      <c r="C12" s="15">
        <f aca="true" t="shared" si="1" ref="C12:C43">B12-B11</f>
        <v>43.084</v>
      </c>
      <c r="D12" s="15">
        <f>'Parameter values '!$G$19+2*('Parameter values '!$G$20)*$A12+3*('Parameter values '!$G$21)*($A12)^2</f>
        <v>46.152</v>
      </c>
      <c r="E12" s="15">
        <f aca="true" t="shared" si="2" ref="E12:E43">($F$4*$B12*$C$5)</f>
        <v>6.893440000000001</v>
      </c>
      <c r="F12" s="15">
        <f aca="true" t="shared" si="3" ref="F12:F43">$C$5*$C$8</f>
        <v>563.7226</v>
      </c>
      <c r="G12" s="15">
        <f>E12+F12</f>
        <v>570.6160400000001</v>
      </c>
      <c r="H12" s="15">
        <f aca="true" t="shared" si="4" ref="H12:H43">$F$4*D12</f>
        <v>369.216</v>
      </c>
      <c r="I12" s="15"/>
      <c r="J12" s="15"/>
      <c r="K12" s="15"/>
    </row>
    <row r="13" spans="1:11" ht="12.75">
      <c r="A13">
        <f t="shared" si="0"/>
        <v>2</v>
      </c>
      <c r="B13" s="15">
        <f>'Parameter values '!$G$19*(A13)+'Parameter values '!$G$20*(A13)^2+('Parameter values '!$G$21)*(A13)^3</f>
        <v>92.272</v>
      </c>
      <c r="C13" s="15">
        <f t="shared" si="1"/>
        <v>49.188</v>
      </c>
      <c r="D13" s="15">
        <f>'Parameter values '!$G$19+2*('Parameter values '!$G$20)*$A13+3*('Parameter values '!$G$21)*($A13)^2</f>
        <v>52.208</v>
      </c>
      <c r="E13" s="15">
        <f t="shared" si="2"/>
        <v>14.763520000000002</v>
      </c>
      <c r="F13" s="15">
        <f t="shared" si="3"/>
        <v>563.7226</v>
      </c>
      <c r="G13" s="15">
        <f aca="true" t="shared" si="5" ref="G13:G76">E13+F13</f>
        <v>578.48612</v>
      </c>
      <c r="H13" s="15">
        <f t="shared" si="4"/>
        <v>417.664</v>
      </c>
      <c r="I13" s="15"/>
      <c r="J13" s="15"/>
      <c r="K13" s="15"/>
    </row>
    <row r="14" spans="1:11" ht="12.75">
      <c r="A14">
        <f t="shared" si="0"/>
        <v>3</v>
      </c>
      <c r="B14" s="15">
        <f>'Parameter values '!$G$19*(A14)+'Parameter values '!$G$20*(A14)^2+('Parameter values '!$G$21)*(A14)^3</f>
        <v>147.46800000000002</v>
      </c>
      <c r="C14" s="15">
        <f t="shared" si="1"/>
        <v>55.19600000000001</v>
      </c>
      <c r="D14" s="15">
        <f>'Parameter values '!$G$19+2*('Parameter values '!$G$20)*$A14+3*('Parameter values '!$G$21)*($A14)^2</f>
        <v>58.168</v>
      </c>
      <c r="E14" s="15">
        <f t="shared" si="2"/>
        <v>23.594880000000003</v>
      </c>
      <c r="F14" s="15">
        <f t="shared" si="3"/>
        <v>563.7226</v>
      </c>
      <c r="G14" s="15">
        <f t="shared" si="5"/>
        <v>587.31748</v>
      </c>
      <c r="H14" s="15">
        <f t="shared" si="4"/>
        <v>465.344</v>
      </c>
      <c r="I14" s="15"/>
      <c r="J14" s="15"/>
      <c r="K14" s="15"/>
    </row>
    <row r="15" spans="1:11" ht="12.75">
      <c r="A15">
        <f t="shared" si="0"/>
        <v>4</v>
      </c>
      <c r="B15" s="15">
        <f>'Parameter values '!$G$19*(A15)+'Parameter values '!$G$20*(A15)^2+('Parameter values '!$G$21)*(A15)^3</f>
        <v>208.576</v>
      </c>
      <c r="C15" s="15">
        <f t="shared" si="1"/>
        <v>61.107999999999976</v>
      </c>
      <c r="D15" s="15">
        <f>'Parameter values '!$G$19+2*('Parameter values '!$G$20)*$A15+3*('Parameter values '!$G$21)*($A15)^2</f>
        <v>64.032</v>
      </c>
      <c r="E15" s="15">
        <f t="shared" si="2"/>
        <v>33.37216</v>
      </c>
      <c r="F15" s="15">
        <f t="shared" si="3"/>
        <v>563.7226</v>
      </c>
      <c r="G15" s="15">
        <f t="shared" si="5"/>
        <v>597.0947600000001</v>
      </c>
      <c r="H15" s="15">
        <f t="shared" si="4"/>
        <v>512.256</v>
      </c>
      <c r="I15" s="15"/>
      <c r="J15" s="15"/>
      <c r="K15" s="15"/>
    </row>
    <row r="16" spans="1:11" ht="12.75">
      <c r="A16">
        <f t="shared" si="0"/>
        <v>5</v>
      </c>
      <c r="B16" s="15">
        <f>'Parameter values '!$G$19*(A16)+'Parameter values '!$G$20*(A16)^2+('Parameter values '!$G$21)*(A16)^3</f>
        <v>275.5</v>
      </c>
      <c r="C16" s="15">
        <f t="shared" si="1"/>
        <v>66.924</v>
      </c>
      <c r="D16" s="15">
        <f>'Parameter values '!$G$19+2*('Parameter values '!$G$20)*$A16+3*('Parameter values '!$G$21)*($A16)^2</f>
        <v>69.8</v>
      </c>
      <c r="E16" s="15">
        <f t="shared" si="2"/>
        <v>44.08</v>
      </c>
      <c r="F16" s="15">
        <f t="shared" si="3"/>
        <v>563.7226</v>
      </c>
      <c r="G16" s="15">
        <f t="shared" si="5"/>
        <v>607.8026000000001</v>
      </c>
      <c r="H16" s="15">
        <f t="shared" si="4"/>
        <v>558.4</v>
      </c>
      <c r="I16" s="15"/>
      <c r="J16" s="15"/>
      <c r="K16" s="15"/>
    </row>
    <row r="17" spans="1:11" ht="12.75">
      <c r="A17">
        <f t="shared" si="0"/>
        <v>6</v>
      </c>
      <c r="B17" s="15">
        <f>'Parameter values '!$G$19*(A17)+'Parameter values '!$G$20*(A17)^2+('Parameter values '!$G$21)*(A17)^3</f>
        <v>348.144</v>
      </c>
      <c r="C17" s="15">
        <f t="shared" si="1"/>
        <v>72.644</v>
      </c>
      <c r="D17" s="15">
        <f>'Parameter values '!$G$19+2*('Parameter values '!$G$20)*$A17+3*('Parameter values '!$G$21)*($A17)^2</f>
        <v>75.47200000000001</v>
      </c>
      <c r="E17" s="15">
        <f t="shared" si="2"/>
        <v>55.70304</v>
      </c>
      <c r="F17" s="15">
        <f t="shared" si="3"/>
        <v>563.7226</v>
      </c>
      <c r="G17" s="15">
        <f t="shared" si="5"/>
        <v>619.42564</v>
      </c>
      <c r="H17" s="15">
        <f t="shared" si="4"/>
        <v>603.7760000000001</v>
      </c>
      <c r="I17" s="15"/>
      <c r="J17" s="15"/>
      <c r="K17" s="15"/>
    </row>
    <row r="18" spans="1:11" ht="12.75">
      <c r="A18">
        <f t="shared" si="0"/>
        <v>7</v>
      </c>
      <c r="B18" s="15">
        <f>'Parameter values '!$G$19*(A18)+'Parameter values '!$G$20*(A18)^2+('Parameter values '!$G$21)*(A18)^3</f>
        <v>426.412</v>
      </c>
      <c r="C18" s="15">
        <f t="shared" si="1"/>
        <v>78.26799999999997</v>
      </c>
      <c r="D18" s="15">
        <f>'Parameter values '!$G$19+2*('Parameter values '!$G$20)*$A18+3*('Parameter values '!$G$21)*($A18)^2</f>
        <v>81.048</v>
      </c>
      <c r="E18" s="15">
        <f t="shared" si="2"/>
        <v>68.22592</v>
      </c>
      <c r="F18" s="15">
        <f t="shared" si="3"/>
        <v>563.7226</v>
      </c>
      <c r="G18" s="15">
        <f t="shared" si="5"/>
        <v>631.94852</v>
      </c>
      <c r="H18" s="15">
        <f t="shared" si="4"/>
        <v>648.384</v>
      </c>
      <c r="I18" s="15"/>
      <c r="J18" s="15"/>
      <c r="K18" s="15"/>
    </row>
    <row r="19" spans="1:11" ht="12.75">
      <c r="A19">
        <f t="shared" si="0"/>
        <v>8</v>
      </c>
      <c r="B19" s="15">
        <f>'Parameter values '!$G$19*(A19)+'Parameter values '!$G$20*(A19)^2+('Parameter values '!$G$21)*(A19)^3</f>
        <v>510.20799999999997</v>
      </c>
      <c r="C19" s="15">
        <f t="shared" si="1"/>
        <v>83.79599999999999</v>
      </c>
      <c r="D19" s="15">
        <f>'Parameter values '!$G$19+2*('Parameter values '!$G$20)*$A19+3*('Parameter values '!$G$21)*($A19)^2</f>
        <v>86.52799999999999</v>
      </c>
      <c r="E19" s="15">
        <f t="shared" si="2"/>
        <v>81.63328</v>
      </c>
      <c r="F19" s="15">
        <f t="shared" si="3"/>
        <v>563.7226</v>
      </c>
      <c r="G19" s="15">
        <f t="shared" si="5"/>
        <v>645.3558800000001</v>
      </c>
      <c r="H19" s="15">
        <f t="shared" si="4"/>
        <v>692.2239999999999</v>
      </c>
      <c r="I19" s="15"/>
      <c r="J19" s="15"/>
      <c r="K19" s="15"/>
    </row>
    <row r="20" spans="1:11" ht="12.75">
      <c r="A20">
        <f t="shared" si="0"/>
        <v>9</v>
      </c>
      <c r="B20" s="15">
        <f>'Parameter values '!$G$19*(A20)+'Parameter values '!$G$20*(A20)^2+('Parameter values '!$G$21)*(A20)^3</f>
        <v>599.436</v>
      </c>
      <c r="C20" s="15">
        <f t="shared" si="1"/>
        <v>89.22800000000007</v>
      </c>
      <c r="D20" s="15">
        <f>'Parameter values '!$G$19+2*('Parameter values '!$G$20)*$A20+3*('Parameter values '!$G$21)*($A20)^2</f>
        <v>91.912</v>
      </c>
      <c r="E20" s="15">
        <f t="shared" si="2"/>
        <v>95.90976</v>
      </c>
      <c r="F20" s="15">
        <f t="shared" si="3"/>
        <v>563.7226</v>
      </c>
      <c r="G20" s="15">
        <f t="shared" si="5"/>
        <v>659.6323600000001</v>
      </c>
      <c r="H20" s="15">
        <f t="shared" si="4"/>
        <v>735.296</v>
      </c>
      <c r="I20" s="15"/>
      <c r="J20" s="15"/>
      <c r="K20" s="15"/>
    </row>
    <row r="21" spans="1:11" ht="12.75">
      <c r="A21">
        <f t="shared" si="0"/>
        <v>10</v>
      </c>
      <c r="B21" s="15">
        <f>'Parameter values '!$G$19*(A21)+'Parameter values '!$G$20*(A21)^2+('Parameter values '!$G$21)*(A21)^3</f>
        <v>694</v>
      </c>
      <c r="C21" s="15">
        <f t="shared" si="1"/>
        <v>94.56399999999996</v>
      </c>
      <c r="D21" s="15">
        <f>'Parameter values '!$G$19+2*('Parameter values '!$G$20)*$A21+3*('Parameter values '!$G$21)*($A21)^2</f>
        <v>97.2</v>
      </c>
      <c r="E21" s="15">
        <f t="shared" si="2"/>
        <v>111.04</v>
      </c>
      <c r="F21" s="15">
        <f t="shared" si="3"/>
        <v>563.7226</v>
      </c>
      <c r="G21" s="15">
        <f t="shared" si="5"/>
        <v>674.7626</v>
      </c>
      <c r="H21" s="15">
        <f t="shared" si="4"/>
        <v>777.6</v>
      </c>
      <c r="I21" s="15"/>
      <c r="J21" s="15"/>
      <c r="K21" s="15"/>
    </row>
    <row r="22" spans="1:11" ht="12.75">
      <c r="A22">
        <f t="shared" si="0"/>
        <v>11</v>
      </c>
      <c r="B22" s="15">
        <f>'Parameter values '!$G$19*(A22)+'Parameter values '!$G$20*(A22)^2+('Parameter values '!$G$21)*(A22)^3</f>
        <v>793.804</v>
      </c>
      <c r="C22" s="15">
        <f t="shared" si="1"/>
        <v>99.80399999999997</v>
      </c>
      <c r="D22" s="15">
        <f>'Parameter values '!$G$19+2*('Parameter values '!$G$20)*$A22+3*('Parameter values '!$G$21)*($A22)^2</f>
        <v>102.392</v>
      </c>
      <c r="E22" s="15">
        <f t="shared" si="2"/>
        <v>127.00864</v>
      </c>
      <c r="F22" s="15">
        <f t="shared" si="3"/>
        <v>563.7226</v>
      </c>
      <c r="G22" s="15">
        <f t="shared" si="5"/>
        <v>690.7312400000001</v>
      </c>
      <c r="H22" s="15">
        <f t="shared" si="4"/>
        <v>819.136</v>
      </c>
      <c r="I22" s="15"/>
      <c r="J22" s="15"/>
      <c r="K22" s="15"/>
    </row>
    <row r="23" spans="1:11" ht="12.75">
      <c r="A23">
        <f t="shared" si="0"/>
        <v>12</v>
      </c>
      <c r="B23" s="15">
        <f>'Parameter values '!$G$19*(A23)+'Parameter values '!$G$20*(A23)^2+('Parameter values '!$G$21)*(A23)^3</f>
        <v>898.7520000000001</v>
      </c>
      <c r="C23" s="15">
        <f t="shared" si="1"/>
        <v>104.94800000000009</v>
      </c>
      <c r="D23" s="15">
        <f>'Parameter values '!$G$19+2*('Parameter values '!$G$20)*$A23+3*('Parameter values '!$G$21)*($A23)^2</f>
        <v>107.488</v>
      </c>
      <c r="E23" s="15">
        <f t="shared" si="2"/>
        <v>143.80032000000003</v>
      </c>
      <c r="F23" s="15">
        <f t="shared" si="3"/>
        <v>563.7226</v>
      </c>
      <c r="G23" s="15">
        <f t="shared" si="5"/>
        <v>707.5229200000001</v>
      </c>
      <c r="H23" s="15">
        <f t="shared" si="4"/>
        <v>859.904</v>
      </c>
      <c r="I23" s="15"/>
      <c r="J23" s="15"/>
      <c r="K23" s="15"/>
    </row>
    <row r="24" spans="1:11" ht="12.75">
      <c r="A24">
        <f t="shared" si="0"/>
        <v>13</v>
      </c>
      <c r="B24" s="15">
        <f>'Parameter values '!$G$19*(A24)+'Parameter values '!$G$20*(A24)^2+('Parameter values '!$G$21)*(A24)^3</f>
        <v>1008.748</v>
      </c>
      <c r="C24" s="15">
        <f t="shared" si="1"/>
        <v>109.99599999999998</v>
      </c>
      <c r="D24" s="15">
        <f>'Parameter values '!$G$19+2*('Parameter values '!$G$20)*$A24+3*('Parameter values '!$G$21)*($A24)^2</f>
        <v>112.48800000000001</v>
      </c>
      <c r="E24" s="15">
        <f t="shared" si="2"/>
        <v>161.39968000000002</v>
      </c>
      <c r="F24" s="15">
        <f t="shared" si="3"/>
        <v>563.7226</v>
      </c>
      <c r="G24" s="15">
        <f t="shared" si="5"/>
        <v>725.12228</v>
      </c>
      <c r="H24" s="15">
        <f t="shared" si="4"/>
        <v>899.9040000000001</v>
      </c>
      <c r="I24" s="15"/>
      <c r="J24" s="15"/>
      <c r="K24" s="15"/>
    </row>
    <row r="25" spans="1:11" ht="12.75">
      <c r="A25">
        <f t="shared" si="0"/>
        <v>14</v>
      </c>
      <c r="B25" s="15">
        <f>'Parameter values '!$G$19*(A25)+'Parameter values '!$G$20*(A25)^2+('Parameter values '!$G$21)*(A25)^3</f>
        <v>1123.696</v>
      </c>
      <c r="C25" s="15">
        <f t="shared" si="1"/>
        <v>114.94799999999987</v>
      </c>
      <c r="D25" s="15">
        <f>'Parameter values '!$G$19+2*('Parameter values '!$G$20)*$A25+3*('Parameter values '!$G$21)*($A25)^2</f>
        <v>117.392</v>
      </c>
      <c r="E25" s="15">
        <f t="shared" si="2"/>
        <v>179.79136</v>
      </c>
      <c r="F25" s="15">
        <f t="shared" si="3"/>
        <v>563.7226</v>
      </c>
      <c r="G25" s="15">
        <f t="shared" si="5"/>
        <v>743.51396</v>
      </c>
      <c r="H25" s="15">
        <f t="shared" si="4"/>
        <v>939.136</v>
      </c>
      <c r="I25" s="15"/>
      <c r="J25" s="15"/>
      <c r="K25" s="15"/>
    </row>
    <row r="26" spans="1:11" ht="12.75">
      <c r="A26">
        <f t="shared" si="0"/>
        <v>15</v>
      </c>
      <c r="B26" s="15">
        <f>'Parameter values '!$G$19*(A26)+'Parameter values '!$G$20*(A26)^2+('Parameter values '!$G$21)*(A26)^3</f>
        <v>1243.5</v>
      </c>
      <c r="C26" s="15">
        <f t="shared" si="1"/>
        <v>119.80400000000009</v>
      </c>
      <c r="D26" s="15">
        <f>'Parameter values '!$G$19+2*('Parameter values '!$G$20)*$A26+3*('Parameter values '!$G$21)*($A26)^2</f>
        <v>122.2</v>
      </c>
      <c r="E26" s="15">
        <f t="shared" si="2"/>
        <v>198.96</v>
      </c>
      <c r="F26" s="15">
        <f t="shared" si="3"/>
        <v>563.7226</v>
      </c>
      <c r="G26" s="15">
        <f t="shared" si="5"/>
        <v>762.6826000000001</v>
      </c>
      <c r="H26" s="15">
        <f t="shared" si="4"/>
        <v>977.6</v>
      </c>
      <c r="I26" s="15"/>
      <c r="J26" s="15"/>
      <c r="K26" s="15"/>
    </row>
    <row r="27" spans="1:11" ht="12.75">
      <c r="A27">
        <f t="shared" si="0"/>
        <v>16</v>
      </c>
      <c r="B27" s="15">
        <f>'Parameter values '!$G$19*(A27)+'Parameter values '!$G$20*(A27)^2+('Parameter values '!$G$21)*(A27)^3</f>
        <v>1368.0639999999999</v>
      </c>
      <c r="C27" s="15">
        <f t="shared" si="1"/>
        <v>124.56399999999985</v>
      </c>
      <c r="D27" s="15">
        <f>'Parameter values '!$G$19+2*('Parameter values '!$G$20)*$A27+3*('Parameter values '!$G$21)*($A27)^2</f>
        <v>126.91199999999999</v>
      </c>
      <c r="E27" s="15">
        <f t="shared" si="2"/>
        <v>218.89023999999998</v>
      </c>
      <c r="F27" s="15">
        <f t="shared" si="3"/>
        <v>563.7226</v>
      </c>
      <c r="G27" s="15">
        <f t="shared" si="5"/>
        <v>782.61284</v>
      </c>
      <c r="H27" s="15">
        <f t="shared" si="4"/>
        <v>1015.2959999999999</v>
      </c>
      <c r="I27" s="15"/>
      <c r="J27" s="15"/>
      <c r="K27" s="15"/>
    </row>
    <row r="28" spans="1:11" ht="12.75">
      <c r="A28">
        <f t="shared" si="0"/>
        <v>17</v>
      </c>
      <c r="B28" s="15">
        <f>'Parameter values '!$G$19*(A28)+'Parameter values '!$G$20*(A28)^2+('Parameter values '!$G$21)*(A28)^3</f>
        <v>1497.2920000000001</v>
      </c>
      <c r="C28" s="15">
        <f t="shared" si="1"/>
        <v>129.2280000000003</v>
      </c>
      <c r="D28" s="15">
        <f>'Parameter values '!$G$19+2*('Parameter values '!$G$20)*$A28+3*('Parameter values '!$G$21)*($A28)^2</f>
        <v>131.52800000000002</v>
      </c>
      <c r="E28" s="15">
        <f t="shared" si="2"/>
        <v>239.56672000000003</v>
      </c>
      <c r="F28" s="15">
        <f t="shared" si="3"/>
        <v>563.7226</v>
      </c>
      <c r="G28" s="15">
        <f t="shared" si="5"/>
        <v>803.2893200000001</v>
      </c>
      <c r="H28" s="15">
        <f t="shared" si="4"/>
        <v>1052.2240000000002</v>
      </c>
      <c r="I28" s="15"/>
      <c r="J28" s="15"/>
      <c r="K28" s="15"/>
    </row>
    <row r="29" spans="1:11" ht="12.75">
      <c r="A29">
        <f t="shared" si="0"/>
        <v>18</v>
      </c>
      <c r="B29" s="15">
        <f>'Parameter values '!$G$19*(A29)+'Parameter values '!$G$20*(A29)^2+('Parameter values '!$G$21)*(A29)^3</f>
        <v>1631.0880000000002</v>
      </c>
      <c r="C29" s="15">
        <f t="shared" si="1"/>
        <v>133.79600000000005</v>
      </c>
      <c r="D29" s="15">
        <f>'Parameter values '!$G$19+2*('Parameter values '!$G$20)*$A29+3*('Parameter values '!$G$21)*($A29)^2</f>
        <v>136.04800000000003</v>
      </c>
      <c r="E29" s="15">
        <f t="shared" si="2"/>
        <v>260.97408</v>
      </c>
      <c r="F29" s="15">
        <f t="shared" si="3"/>
        <v>563.7226</v>
      </c>
      <c r="G29" s="15">
        <f t="shared" si="5"/>
        <v>824.69668</v>
      </c>
      <c r="H29" s="15">
        <f t="shared" si="4"/>
        <v>1088.3840000000002</v>
      </c>
      <c r="I29" s="15"/>
      <c r="J29" s="15"/>
      <c r="K29" s="15"/>
    </row>
    <row r="30" spans="1:11" ht="12.75">
      <c r="A30">
        <f t="shared" si="0"/>
        <v>19</v>
      </c>
      <c r="B30" s="15">
        <f>'Parameter values '!$G$19*(A30)+'Parameter values '!$G$20*(A30)^2+('Parameter values '!$G$21)*(A30)^3</f>
        <v>1769.3560000000002</v>
      </c>
      <c r="C30" s="15">
        <f t="shared" si="1"/>
        <v>138.26800000000003</v>
      </c>
      <c r="D30" s="15">
        <f>'Parameter values '!$G$19+2*('Parameter values '!$G$20)*$A30+3*('Parameter values '!$G$21)*($A30)^2</f>
        <v>140.472</v>
      </c>
      <c r="E30" s="15">
        <f t="shared" si="2"/>
        <v>283.09696</v>
      </c>
      <c r="F30" s="15">
        <f t="shared" si="3"/>
        <v>563.7226</v>
      </c>
      <c r="G30" s="15">
        <f t="shared" si="5"/>
        <v>846.8195600000001</v>
      </c>
      <c r="H30" s="15">
        <f t="shared" si="4"/>
        <v>1123.776</v>
      </c>
      <c r="I30" s="15"/>
      <c r="J30" s="15"/>
      <c r="K30" s="15"/>
    </row>
    <row r="31" spans="1:11" ht="12.75">
      <c r="A31">
        <f t="shared" si="0"/>
        <v>20</v>
      </c>
      <c r="B31" s="15">
        <f>'Parameter values '!$G$19*(A31)+'Parameter values '!$G$20*(A31)^2+('Parameter values '!$G$21)*(A31)^3</f>
        <v>1912</v>
      </c>
      <c r="C31" s="15">
        <f t="shared" si="1"/>
        <v>142.64399999999978</v>
      </c>
      <c r="D31" s="15">
        <f>'Parameter values '!$G$19+2*('Parameter values '!$G$20)*$A31+3*('Parameter values '!$G$21)*($A31)^2</f>
        <v>144.8</v>
      </c>
      <c r="E31" s="15">
        <f t="shared" si="2"/>
        <v>305.92</v>
      </c>
      <c r="F31" s="15">
        <f t="shared" si="3"/>
        <v>563.7226</v>
      </c>
      <c r="G31" s="15">
        <f t="shared" si="5"/>
        <v>869.6426000000001</v>
      </c>
      <c r="H31" s="15">
        <f t="shared" si="4"/>
        <v>1158.4</v>
      </c>
      <c r="I31" s="15"/>
      <c r="J31" s="15"/>
      <c r="K31" s="15"/>
    </row>
    <row r="32" spans="1:11" ht="12.75">
      <c r="A32">
        <f t="shared" si="0"/>
        <v>21</v>
      </c>
      <c r="B32" s="15">
        <f>'Parameter values '!$G$19*(A32)+'Parameter values '!$G$20*(A32)^2+('Parameter values '!$G$21)*(A32)^3</f>
        <v>2058.9240000000004</v>
      </c>
      <c r="C32" s="15">
        <f t="shared" si="1"/>
        <v>146.92400000000043</v>
      </c>
      <c r="D32" s="15">
        <f>'Parameter values '!$G$19+2*('Parameter values '!$G$20)*$A32+3*('Parameter values '!$G$21)*($A32)^2</f>
        <v>149.032</v>
      </c>
      <c r="E32" s="15">
        <f t="shared" si="2"/>
        <v>329.42784000000006</v>
      </c>
      <c r="F32" s="15">
        <f t="shared" si="3"/>
        <v>563.7226</v>
      </c>
      <c r="G32" s="15">
        <f t="shared" si="5"/>
        <v>893.1504400000001</v>
      </c>
      <c r="H32" s="15">
        <f t="shared" si="4"/>
        <v>1192.256</v>
      </c>
      <c r="I32" s="15"/>
      <c r="J32" s="15"/>
      <c r="K32" s="15"/>
    </row>
    <row r="33" spans="1:11" ht="12.75">
      <c r="A33">
        <f t="shared" si="0"/>
        <v>22</v>
      </c>
      <c r="B33" s="15">
        <f>'Parameter values '!$G$19*(A33)+'Parameter values '!$G$20*(A33)^2+('Parameter values '!$G$21)*(A33)^3</f>
        <v>2210.032</v>
      </c>
      <c r="C33" s="15">
        <f t="shared" si="1"/>
        <v>151.10799999999972</v>
      </c>
      <c r="D33" s="15">
        <f>'Parameter values '!$G$19+2*('Parameter values '!$G$20)*$A33+3*('Parameter values '!$G$21)*($A33)^2</f>
        <v>153.168</v>
      </c>
      <c r="E33" s="15">
        <f t="shared" si="2"/>
        <v>353.60512000000006</v>
      </c>
      <c r="F33" s="15">
        <f t="shared" si="3"/>
        <v>563.7226</v>
      </c>
      <c r="G33" s="15">
        <f t="shared" si="5"/>
        <v>917.3277200000001</v>
      </c>
      <c r="H33" s="15">
        <f t="shared" si="4"/>
        <v>1225.344</v>
      </c>
      <c r="I33" s="15"/>
      <c r="J33" s="15"/>
      <c r="K33" s="15"/>
    </row>
    <row r="34" spans="1:11" ht="12.75">
      <c r="A34">
        <f t="shared" si="0"/>
        <v>23</v>
      </c>
      <c r="B34" s="15">
        <f>'Parameter values '!$G$19*(A34)+'Parameter values '!$G$20*(A34)^2+('Parameter values '!$G$21)*(A34)^3</f>
        <v>2365.228</v>
      </c>
      <c r="C34" s="15">
        <f t="shared" si="1"/>
        <v>155.1959999999999</v>
      </c>
      <c r="D34" s="15">
        <f>'Parameter values '!$G$19+2*('Parameter values '!$G$20)*$A34+3*('Parameter values '!$G$21)*($A34)^2</f>
        <v>157.208</v>
      </c>
      <c r="E34" s="15">
        <f t="shared" si="2"/>
        <v>378.43648</v>
      </c>
      <c r="F34" s="15">
        <f t="shared" si="3"/>
        <v>563.7226</v>
      </c>
      <c r="G34" s="15">
        <f t="shared" si="5"/>
        <v>942.1590800000001</v>
      </c>
      <c r="H34" s="15">
        <f t="shared" si="4"/>
        <v>1257.664</v>
      </c>
      <c r="I34" s="15"/>
      <c r="J34" s="15"/>
      <c r="K34" s="15"/>
    </row>
    <row r="35" spans="1:11" ht="12.75">
      <c r="A35">
        <f t="shared" si="0"/>
        <v>24</v>
      </c>
      <c r="B35" s="15">
        <f>'Parameter values '!$G$19*(A35)+'Parameter values '!$G$20*(A35)^2+('Parameter values '!$G$21)*(A35)^3</f>
        <v>2524.416</v>
      </c>
      <c r="C35" s="15">
        <f t="shared" si="1"/>
        <v>159.1880000000001</v>
      </c>
      <c r="D35" s="15">
        <f>'Parameter values '!$G$19+2*('Parameter values '!$G$20)*$A35+3*('Parameter values '!$G$21)*($A35)^2</f>
        <v>161.15200000000002</v>
      </c>
      <c r="E35" s="15">
        <f t="shared" si="2"/>
        <v>403.90656</v>
      </c>
      <c r="F35" s="15">
        <f t="shared" si="3"/>
        <v>563.7226</v>
      </c>
      <c r="G35" s="15">
        <f t="shared" si="5"/>
        <v>967.6291600000001</v>
      </c>
      <c r="H35" s="15">
        <f t="shared" si="4"/>
        <v>1289.2160000000001</v>
      </c>
      <c r="I35" s="15"/>
      <c r="J35" s="15"/>
      <c r="K35" s="15"/>
    </row>
    <row r="36" spans="1:11" ht="12.75">
      <c r="A36">
        <f t="shared" si="0"/>
        <v>25</v>
      </c>
      <c r="B36" s="15">
        <f>'Parameter values '!$G$19*(A36)+'Parameter values '!$G$20*(A36)^2+('Parameter values '!$G$21)*(A36)^3</f>
        <v>2687.5</v>
      </c>
      <c r="C36" s="15">
        <f t="shared" si="1"/>
        <v>163.08399999999983</v>
      </c>
      <c r="D36" s="15">
        <f>'Parameter values '!$G$19+2*('Parameter values '!$G$20)*$A36+3*('Parameter values '!$G$21)*($A36)^2</f>
        <v>165</v>
      </c>
      <c r="E36" s="15">
        <f t="shared" si="2"/>
        <v>430</v>
      </c>
      <c r="F36" s="15">
        <f t="shared" si="3"/>
        <v>563.7226</v>
      </c>
      <c r="G36" s="15">
        <f t="shared" si="5"/>
        <v>993.7226</v>
      </c>
      <c r="H36" s="15">
        <f t="shared" si="4"/>
        <v>1320</v>
      </c>
      <c r="I36" s="15"/>
      <c r="J36" s="15"/>
      <c r="K36" s="15"/>
    </row>
    <row r="37" spans="1:11" ht="12.75">
      <c r="A37">
        <f t="shared" si="0"/>
        <v>26</v>
      </c>
      <c r="B37" s="15">
        <f>'Parameter values '!$G$19*(A37)+'Parameter values '!$G$20*(A37)^2+('Parameter values '!$G$21)*(A37)^3</f>
        <v>2854.384</v>
      </c>
      <c r="C37" s="15">
        <f t="shared" si="1"/>
        <v>166.88400000000001</v>
      </c>
      <c r="D37" s="15">
        <f>'Parameter values '!$G$19+2*('Parameter values '!$G$20)*$A37+3*('Parameter values '!$G$21)*($A37)^2</f>
        <v>168.752</v>
      </c>
      <c r="E37" s="15">
        <f t="shared" si="2"/>
        <v>456.70144</v>
      </c>
      <c r="F37" s="15">
        <f t="shared" si="3"/>
        <v>563.7226</v>
      </c>
      <c r="G37" s="15">
        <f t="shared" si="5"/>
        <v>1020.4240400000001</v>
      </c>
      <c r="H37" s="15">
        <f t="shared" si="4"/>
        <v>1350.016</v>
      </c>
      <c r="I37" s="15"/>
      <c r="J37" s="15"/>
      <c r="K37" s="15"/>
    </row>
    <row r="38" spans="1:11" ht="12.75">
      <c r="A38">
        <f t="shared" si="0"/>
        <v>27</v>
      </c>
      <c r="B38" s="15">
        <f>'Parameter values '!$G$19*(A38)+'Parameter values '!$G$20*(A38)^2+('Parameter values '!$G$21)*(A38)^3</f>
        <v>3024.972</v>
      </c>
      <c r="C38" s="15">
        <f t="shared" si="1"/>
        <v>170.5880000000002</v>
      </c>
      <c r="D38" s="15">
        <f>'Parameter values '!$G$19+2*('Parameter values '!$G$20)*$A38+3*('Parameter values '!$G$21)*($A38)^2</f>
        <v>172.40800000000002</v>
      </c>
      <c r="E38" s="15">
        <f t="shared" si="2"/>
        <v>483.99552000000006</v>
      </c>
      <c r="F38" s="15">
        <f t="shared" si="3"/>
        <v>563.7226</v>
      </c>
      <c r="G38" s="15">
        <f t="shared" si="5"/>
        <v>1047.71812</v>
      </c>
      <c r="H38" s="15">
        <f t="shared" si="4"/>
        <v>1379.2640000000001</v>
      </c>
      <c r="I38" s="15"/>
      <c r="J38" s="15"/>
      <c r="K38" s="15"/>
    </row>
    <row r="39" spans="1:11" ht="12.75">
      <c r="A39">
        <f t="shared" si="0"/>
        <v>28</v>
      </c>
      <c r="B39" s="15">
        <f>'Parameter values '!$G$19*(A39)+'Parameter values '!$G$20*(A39)^2+('Parameter values '!$G$21)*(A39)^3</f>
        <v>3199.168</v>
      </c>
      <c r="C39" s="15">
        <f t="shared" si="1"/>
        <v>174.1959999999999</v>
      </c>
      <c r="D39" s="15">
        <f>'Parameter values '!$G$19+2*('Parameter values '!$G$20)*$A39+3*('Parameter values '!$G$21)*($A39)^2</f>
        <v>175.968</v>
      </c>
      <c r="E39" s="15">
        <f t="shared" si="2"/>
        <v>511.86688000000004</v>
      </c>
      <c r="F39" s="15">
        <f t="shared" si="3"/>
        <v>563.7226</v>
      </c>
      <c r="G39" s="15">
        <f t="shared" si="5"/>
        <v>1075.58948</v>
      </c>
      <c r="H39" s="15">
        <f t="shared" si="4"/>
        <v>1407.744</v>
      </c>
      <c r="I39" s="15"/>
      <c r="J39" s="15"/>
      <c r="K39" s="15"/>
    </row>
    <row r="40" spans="1:11" ht="12.75">
      <c r="A40">
        <f t="shared" si="0"/>
        <v>29</v>
      </c>
      <c r="B40" s="15">
        <f>'Parameter values '!$G$19*(A40)+'Parameter values '!$G$20*(A40)^2+('Parameter values '!$G$21)*(A40)^3</f>
        <v>3376.8759999999997</v>
      </c>
      <c r="C40" s="15">
        <f t="shared" si="1"/>
        <v>177.70799999999963</v>
      </c>
      <c r="D40" s="15">
        <f>'Parameter values '!$G$19+2*('Parameter values '!$G$20)*$A40+3*('Parameter values '!$G$21)*($A40)^2</f>
        <v>179.43200000000002</v>
      </c>
      <c r="E40" s="15">
        <f t="shared" si="2"/>
        <v>540.30016</v>
      </c>
      <c r="F40" s="15">
        <f t="shared" si="3"/>
        <v>563.7226</v>
      </c>
      <c r="G40" s="15">
        <f t="shared" si="5"/>
        <v>1104.02276</v>
      </c>
      <c r="H40" s="15">
        <f t="shared" si="4"/>
        <v>1435.4560000000001</v>
      </c>
      <c r="I40" s="15"/>
      <c r="J40" s="15"/>
      <c r="K40" s="15"/>
    </row>
    <row r="41" spans="1:11" ht="12.75">
      <c r="A41">
        <f t="shared" si="0"/>
        <v>30</v>
      </c>
      <c r="B41" s="15">
        <f>'Parameter values '!$G$19*(A41)+'Parameter values '!$G$20*(A41)^2+('Parameter values '!$G$21)*(A41)^3</f>
        <v>3558</v>
      </c>
      <c r="C41" s="15">
        <f t="shared" si="1"/>
        <v>181.12400000000025</v>
      </c>
      <c r="D41" s="15">
        <f>'Parameter values '!$G$19+2*('Parameter values '!$G$20)*$A41+3*('Parameter values '!$G$21)*($A41)^2</f>
        <v>182.8</v>
      </c>
      <c r="E41" s="15">
        <f t="shared" si="2"/>
        <v>569.28</v>
      </c>
      <c r="F41" s="15">
        <f t="shared" si="3"/>
        <v>563.7226</v>
      </c>
      <c r="G41" s="15">
        <f t="shared" si="5"/>
        <v>1133.0026</v>
      </c>
      <c r="H41" s="15">
        <f t="shared" si="4"/>
        <v>1462.4</v>
      </c>
      <c r="I41" s="15"/>
      <c r="J41" s="15"/>
      <c r="K41" s="15"/>
    </row>
    <row r="42" spans="1:11" ht="12.75">
      <c r="A42">
        <f t="shared" si="0"/>
        <v>31</v>
      </c>
      <c r="B42" s="15">
        <f>'Parameter values '!$G$19*(A42)+'Parameter values '!$G$20*(A42)^2+('Parameter values '!$G$21)*(A42)^3</f>
        <v>3742.4440000000004</v>
      </c>
      <c r="C42" s="15">
        <f t="shared" si="1"/>
        <v>184.44400000000041</v>
      </c>
      <c r="D42" s="15">
        <f>'Parameter values '!$G$19+2*('Parameter values '!$G$20)*$A42+3*('Parameter values '!$G$21)*($A42)^2</f>
        <v>186.072</v>
      </c>
      <c r="E42" s="15">
        <f t="shared" si="2"/>
        <v>598.7910400000001</v>
      </c>
      <c r="F42" s="15">
        <f t="shared" si="3"/>
        <v>563.7226</v>
      </c>
      <c r="G42" s="15">
        <f t="shared" si="5"/>
        <v>1162.5136400000001</v>
      </c>
      <c r="H42" s="15">
        <f t="shared" si="4"/>
        <v>1488.576</v>
      </c>
      <c r="I42" s="15"/>
      <c r="J42" s="15"/>
      <c r="K42" s="15"/>
    </row>
    <row r="43" spans="1:11" ht="12.75">
      <c r="A43">
        <f t="shared" si="0"/>
        <v>32</v>
      </c>
      <c r="B43" s="15">
        <f>'Parameter values '!$G$19*(A43)+'Parameter values '!$G$20*(A43)^2+('Parameter values '!$G$21)*(A43)^3</f>
        <v>3930.1119999999996</v>
      </c>
      <c r="C43" s="15">
        <f t="shared" si="1"/>
        <v>187.6679999999992</v>
      </c>
      <c r="D43" s="15">
        <f>'Parameter values '!$G$19+2*('Parameter values '!$G$20)*$A43+3*('Parameter values '!$G$21)*($A43)^2</f>
        <v>189.248</v>
      </c>
      <c r="E43" s="15">
        <f t="shared" si="2"/>
        <v>628.81792</v>
      </c>
      <c r="F43" s="15">
        <f t="shared" si="3"/>
        <v>563.7226</v>
      </c>
      <c r="G43" s="15">
        <f t="shared" si="5"/>
        <v>1192.54052</v>
      </c>
      <c r="H43" s="15">
        <f t="shared" si="4"/>
        <v>1513.984</v>
      </c>
      <c r="I43" s="15"/>
      <c r="J43" s="15"/>
      <c r="K43" s="15"/>
    </row>
    <row r="44" spans="1:11" ht="12.75">
      <c r="A44">
        <f aca="true" t="shared" si="6" ref="A44:A75">A43+1</f>
        <v>33</v>
      </c>
      <c r="B44" s="15">
        <f>'Parameter values '!$G$19*(A44)+'Parameter values '!$G$20*(A44)^2+('Parameter values '!$G$21)*(A44)^3</f>
        <v>4120.907999999999</v>
      </c>
      <c r="C44" s="15">
        <f aca="true" t="shared" si="7" ref="C44:C75">B44-B43</f>
        <v>190.79599999999982</v>
      </c>
      <c r="D44" s="15">
        <f>'Parameter values '!$G$19+2*('Parameter values '!$G$20)*$A44+3*('Parameter values '!$G$21)*($A44)^2</f>
        <v>192.328</v>
      </c>
      <c r="E44" s="15">
        <f aca="true" t="shared" si="8" ref="E44:E75">($F$4*$B44*$C$5)</f>
        <v>659.3452799999999</v>
      </c>
      <c r="F44" s="15">
        <f aca="true" t="shared" si="9" ref="F44:F75">$C$5*$C$8</f>
        <v>563.7226</v>
      </c>
      <c r="G44" s="15">
        <f t="shared" si="5"/>
        <v>1223.06788</v>
      </c>
      <c r="H44" s="15">
        <f aca="true" t="shared" si="10" ref="H44:H75">$F$4*D44</f>
        <v>1538.624</v>
      </c>
      <c r="I44" s="15"/>
      <c r="J44" s="15"/>
      <c r="K44" s="15"/>
    </row>
    <row r="45" spans="1:11" ht="12.75">
      <c r="A45">
        <f t="shared" si="6"/>
        <v>34</v>
      </c>
      <c r="B45" s="15">
        <f>'Parameter values '!$G$19*(A45)+'Parameter values '!$G$20*(A45)^2+('Parameter values '!$G$21)*(A45)^3</f>
        <v>4314.736000000001</v>
      </c>
      <c r="C45" s="15">
        <f t="shared" si="7"/>
        <v>193.82800000000134</v>
      </c>
      <c r="D45" s="15">
        <f>'Parameter values '!$G$19+2*('Parameter values '!$G$20)*$A45+3*('Parameter values '!$G$21)*($A45)^2</f>
        <v>195.312</v>
      </c>
      <c r="E45" s="15">
        <f t="shared" si="8"/>
        <v>690.3577600000001</v>
      </c>
      <c r="F45" s="15">
        <f t="shared" si="9"/>
        <v>563.7226</v>
      </c>
      <c r="G45" s="15">
        <f t="shared" si="5"/>
        <v>1254.0803600000002</v>
      </c>
      <c r="H45" s="15">
        <f t="shared" si="10"/>
        <v>1562.496</v>
      </c>
      <c r="I45" s="15"/>
      <c r="J45" s="15"/>
      <c r="K45" s="15"/>
    </row>
    <row r="46" spans="1:11" ht="12.75">
      <c r="A46">
        <f t="shared" si="6"/>
        <v>35</v>
      </c>
      <c r="B46" s="15">
        <f>'Parameter values '!$G$19*(A46)+'Parameter values '!$G$20*(A46)^2+('Parameter values '!$G$21)*(A46)^3</f>
        <v>4511.5</v>
      </c>
      <c r="C46" s="15">
        <f t="shared" si="7"/>
        <v>196.7639999999992</v>
      </c>
      <c r="D46" s="15">
        <f>'Parameter values '!$G$19+2*('Parameter values '!$G$20)*$A46+3*('Parameter values '!$G$21)*($A46)^2</f>
        <v>198.2</v>
      </c>
      <c r="E46" s="15">
        <f t="shared" si="8"/>
        <v>721.84</v>
      </c>
      <c r="F46" s="15">
        <f t="shared" si="9"/>
        <v>563.7226</v>
      </c>
      <c r="G46" s="15">
        <f t="shared" si="5"/>
        <v>1285.5626000000002</v>
      </c>
      <c r="H46" s="15">
        <f t="shared" si="10"/>
        <v>1585.6</v>
      </c>
      <c r="I46" s="15"/>
      <c r="J46" s="15"/>
      <c r="K46" s="15"/>
    </row>
    <row r="47" spans="1:11" ht="12.75">
      <c r="A47">
        <f t="shared" si="6"/>
        <v>36</v>
      </c>
      <c r="B47" s="15">
        <f>'Parameter values '!$G$19*(A47)+'Parameter values '!$G$20*(A47)^2+('Parameter values '!$G$21)*(A47)^3</f>
        <v>4711.104</v>
      </c>
      <c r="C47" s="15">
        <f t="shared" si="7"/>
        <v>199.60400000000027</v>
      </c>
      <c r="D47" s="15">
        <f>'Parameter values '!$G$19+2*('Parameter values '!$G$20)*$A47+3*('Parameter values '!$G$21)*($A47)^2</f>
        <v>200.99200000000005</v>
      </c>
      <c r="E47" s="15">
        <f t="shared" si="8"/>
        <v>753.77664</v>
      </c>
      <c r="F47" s="15">
        <f t="shared" si="9"/>
        <v>563.7226</v>
      </c>
      <c r="G47" s="15">
        <f t="shared" si="5"/>
        <v>1317.49924</v>
      </c>
      <c r="H47" s="15">
        <f t="shared" si="10"/>
        <v>1607.9360000000004</v>
      </c>
      <c r="I47" s="15"/>
      <c r="J47" s="15"/>
      <c r="K47" s="15"/>
    </row>
    <row r="48" spans="1:11" ht="12.75">
      <c r="A48">
        <f t="shared" si="6"/>
        <v>37</v>
      </c>
      <c r="B48" s="15">
        <f>'Parameter values '!$G$19*(A48)+'Parameter values '!$G$20*(A48)^2+('Parameter values '!$G$21)*(A48)^3</f>
        <v>4913.452</v>
      </c>
      <c r="C48" s="15">
        <f t="shared" si="7"/>
        <v>202.34799999999996</v>
      </c>
      <c r="D48" s="15">
        <f>'Parameter values '!$G$19+2*('Parameter values '!$G$20)*$A48+3*('Parameter values '!$G$21)*($A48)^2</f>
        <v>203.688</v>
      </c>
      <c r="E48" s="15">
        <f t="shared" si="8"/>
        <v>786.15232</v>
      </c>
      <c r="F48" s="15">
        <f t="shared" si="9"/>
        <v>563.7226</v>
      </c>
      <c r="G48" s="15">
        <f t="shared" si="5"/>
        <v>1349.8749200000002</v>
      </c>
      <c r="H48" s="15">
        <f t="shared" si="10"/>
        <v>1629.504</v>
      </c>
      <c r="I48" s="15"/>
      <c r="J48" s="15"/>
      <c r="K48" s="15"/>
    </row>
    <row r="49" spans="1:11" ht="12.75">
      <c r="A49">
        <f t="shared" si="6"/>
        <v>38</v>
      </c>
      <c r="B49" s="15">
        <f>'Parameter values '!$G$19*(A49)+'Parameter values '!$G$20*(A49)^2+('Parameter values '!$G$21)*(A49)^3</f>
        <v>5118.448</v>
      </c>
      <c r="C49" s="15">
        <f t="shared" si="7"/>
        <v>204.9960000000001</v>
      </c>
      <c r="D49" s="15">
        <f>'Parameter values '!$G$19+2*('Parameter values '!$G$20)*$A49+3*('Parameter values '!$G$21)*($A49)^2</f>
        <v>206.288</v>
      </c>
      <c r="E49" s="15">
        <f t="shared" si="8"/>
        <v>818.9516800000001</v>
      </c>
      <c r="F49" s="15">
        <f t="shared" si="9"/>
        <v>563.7226</v>
      </c>
      <c r="G49" s="15">
        <f t="shared" si="5"/>
        <v>1382.6742800000002</v>
      </c>
      <c r="H49" s="15">
        <f t="shared" si="10"/>
        <v>1650.304</v>
      </c>
      <c r="I49" s="15"/>
      <c r="J49" s="15"/>
      <c r="K49" s="15"/>
    </row>
    <row r="50" spans="1:11" ht="12.75">
      <c r="A50">
        <f t="shared" si="6"/>
        <v>39</v>
      </c>
      <c r="B50" s="15">
        <f>'Parameter values '!$G$19*(A50)+'Parameter values '!$G$20*(A50)^2+('Parameter values '!$G$21)*(A50)^3</f>
        <v>5325.996</v>
      </c>
      <c r="C50" s="15">
        <f t="shared" si="7"/>
        <v>207.54799999999977</v>
      </c>
      <c r="D50" s="15">
        <f>'Parameter values '!$G$19+2*('Parameter values '!$G$20)*$A50+3*('Parameter values '!$G$21)*($A50)^2</f>
        <v>208.79200000000003</v>
      </c>
      <c r="E50" s="15">
        <f t="shared" si="8"/>
        <v>852.15936</v>
      </c>
      <c r="F50" s="15">
        <f t="shared" si="9"/>
        <v>563.7226</v>
      </c>
      <c r="G50" s="15">
        <f t="shared" si="5"/>
        <v>1415.8819600000002</v>
      </c>
      <c r="H50" s="15">
        <f t="shared" si="10"/>
        <v>1670.3360000000002</v>
      </c>
      <c r="I50" s="15"/>
      <c r="J50" s="15"/>
      <c r="K50" s="15"/>
    </row>
    <row r="51" spans="1:11" ht="12.75">
      <c r="A51">
        <f t="shared" si="6"/>
        <v>40</v>
      </c>
      <c r="B51" s="15">
        <f>'Parameter values '!$G$19*(A51)+'Parameter values '!$G$20*(A51)^2+('Parameter values '!$G$21)*(A51)^3</f>
        <v>5536</v>
      </c>
      <c r="C51" s="15">
        <f t="shared" si="7"/>
        <v>210.0039999999999</v>
      </c>
      <c r="D51" s="15">
        <f>'Parameter values '!$G$19+2*('Parameter values '!$G$20)*$A51+3*('Parameter values '!$G$21)*($A51)^2</f>
        <v>211.2</v>
      </c>
      <c r="E51" s="15">
        <f t="shared" si="8"/>
        <v>885.76</v>
      </c>
      <c r="F51" s="15">
        <f t="shared" si="9"/>
        <v>563.7226</v>
      </c>
      <c r="G51" s="15">
        <f t="shared" si="5"/>
        <v>1449.4826</v>
      </c>
      <c r="H51" s="15">
        <f t="shared" si="10"/>
        <v>1689.6</v>
      </c>
      <c r="I51" s="15"/>
      <c r="J51" s="15"/>
      <c r="K51" s="15"/>
    </row>
    <row r="52" spans="1:11" ht="12.75">
      <c r="A52">
        <f t="shared" si="6"/>
        <v>41</v>
      </c>
      <c r="B52" s="15">
        <f>'Parameter values '!$G$19*(A52)+'Parameter values '!$G$20*(A52)^2+('Parameter values '!$G$21)*(A52)^3</f>
        <v>5748.3640000000005</v>
      </c>
      <c r="C52" s="15">
        <f t="shared" si="7"/>
        <v>212.3640000000005</v>
      </c>
      <c r="D52" s="15">
        <f>'Parameter values '!$G$19+2*('Parameter values '!$G$20)*$A52+3*('Parameter values '!$G$21)*($A52)^2</f>
        <v>213.51200000000006</v>
      </c>
      <c r="E52" s="15">
        <f t="shared" si="8"/>
        <v>919.7382400000001</v>
      </c>
      <c r="F52" s="15">
        <f t="shared" si="9"/>
        <v>563.7226</v>
      </c>
      <c r="G52" s="15">
        <f t="shared" si="5"/>
        <v>1483.4608400000002</v>
      </c>
      <c r="H52" s="15">
        <f t="shared" si="10"/>
        <v>1708.0960000000005</v>
      </c>
      <c r="I52" s="15"/>
      <c r="J52" s="15"/>
      <c r="K52" s="15"/>
    </row>
    <row r="53" spans="1:11" ht="12.75">
      <c r="A53">
        <f t="shared" si="6"/>
        <v>42</v>
      </c>
      <c r="B53" s="15">
        <f>'Parameter values '!$G$19*(A53)+'Parameter values '!$G$20*(A53)^2+('Parameter values '!$G$21)*(A53)^3</f>
        <v>5962.992</v>
      </c>
      <c r="C53" s="15">
        <f t="shared" si="7"/>
        <v>214.6279999999997</v>
      </c>
      <c r="D53" s="15">
        <f>'Parameter values '!$G$19+2*('Parameter values '!$G$20)*$A53+3*('Parameter values '!$G$21)*($A53)^2</f>
        <v>215.72800000000004</v>
      </c>
      <c r="E53" s="15">
        <f t="shared" si="8"/>
        <v>954.0787200000001</v>
      </c>
      <c r="F53" s="15">
        <f t="shared" si="9"/>
        <v>563.7226</v>
      </c>
      <c r="G53" s="15">
        <f t="shared" si="5"/>
        <v>1517.80132</v>
      </c>
      <c r="H53" s="15">
        <f t="shared" si="10"/>
        <v>1725.8240000000003</v>
      </c>
      <c r="I53" s="15"/>
      <c r="J53" s="15"/>
      <c r="K53" s="15"/>
    </row>
    <row r="54" spans="1:11" ht="12.75">
      <c r="A54">
        <f t="shared" si="6"/>
        <v>43</v>
      </c>
      <c r="B54" s="15">
        <f>'Parameter values '!$G$19*(A54)+'Parameter values '!$G$20*(A54)^2+('Parameter values '!$G$21)*(A54)^3</f>
        <v>6179.7880000000005</v>
      </c>
      <c r="C54" s="15">
        <f t="shared" si="7"/>
        <v>216.79600000000028</v>
      </c>
      <c r="D54" s="15">
        <f>'Parameter values '!$G$19+2*('Parameter values '!$G$20)*$A54+3*('Parameter values '!$G$21)*($A54)^2</f>
        <v>217.848</v>
      </c>
      <c r="E54" s="15">
        <f t="shared" si="8"/>
        <v>988.7660800000001</v>
      </c>
      <c r="F54" s="15">
        <f t="shared" si="9"/>
        <v>563.7226</v>
      </c>
      <c r="G54" s="15">
        <f t="shared" si="5"/>
        <v>1552.4886800000002</v>
      </c>
      <c r="H54" s="15">
        <f t="shared" si="10"/>
        <v>1742.784</v>
      </c>
      <c r="I54" s="15"/>
      <c r="J54" s="15"/>
      <c r="K54" s="15"/>
    </row>
    <row r="55" spans="1:11" ht="12.75">
      <c r="A55">
        <f t="shared" si="6"/>
        <v>44</v>
      </c>
      <c r="B55" s="15">
        <f>'Parameter values '!$G$19*(A55)+'Parameter values '!$G$20*(A55)^2+('Parameter values '!$G$21)*(A55)^3</f>
        <v>6398.656000000001</v>
      </c>
      <c r="C55" s="15">
        <f t="shared" si="7"/>
        <v>218.8680000000004</v>
      </c>
      <c r="D55" s="15">
        <f>'Parameter values '!$G$19+2*('Parameter values '!$G$20)*$A55+3*('Parameter values '!$G$21)*($A55)^2</f>
        <v>219.872</v>
      </c>
      <c r="E55" s="15">
        <f t="shared" si="8"/>
        <v>1023.7849600000002</v>
      </c>
      <c r="F55" s="15">
        <f t="shared" si="9"/>
        <v>563.7226</v>
      </c>
      <c r="G55" s="15">
        <f t="shared" si="5"/>
        <v>1587.5075600000002</v>
      </c>
      <c r="H55" s="15">
        <f t="shared" si="10"/>
        <v>1758.976</v>
      </c>
      <c r="I55" s="15"/>
      <c r="J55" s="15"/>
      <c r="K55" s="15"/>
    </row>
    <row r="56" spans="1:11" ht="12.75">
      <c r="A56">
        <f t="shared" si="6"/>
        <v>45</v>
      </c>
      <c r="B56" s="15">
        <f>'Parameter values '!$G$19*(A56)+'Parameter values '!$G$20*(A56)^2+('Parameter values '!$G$21)*(A56)^3</f>
        <v>6619.5</v>
      </c>
      <c r="C56" s="15">
        <f t="shared" si="7"/>
        <v>220.84399999999914</v>
      </c>
      <c r="D56" s="15">
        <f>'Parameter values '!$G$19+2*('Parameter values '!$G$20)*$A56+3*('Parameter values '!$G$21)*($A56)^2</f>
        <v>221.8</v>
      </c>
      <c r="E56" s="15">
        <f t="shared" si="8"/>
        <v>1059.1200000000001</v>
      </c>
      <c r="F56" s="15">
        <f t="shared" si="9"/>
        <v>563.7226</v>
      </c>
      <c r="G56" s="15">
        <f t="shared" si="5"/>
        <v>1622.8426000000002</v>
      </c>
      <c r="H56" s="15">
        <f t="shared" si="10"/>
        <v>1774.4</v>
      </c>
      <c r="I56" s="15"/>
      <c r="J56" s="15"/>
      <c r="K56" s="15"/>
    </row>
    <row r="57" spans="1:11" ht="12.75">
      <c r="A57">
        <f t="shared" si="6"/>
        <v>46</v>
      </c>
      <c r="B57" s="15">
        <f>'Parameter values '!$G$19*(A57)+'Parameter values '!$G$20*(A57)^2+('Parameter values '!$G$21)*(A57)^3</f>
        <v>6842.224</v>
      </c>
      <c r="C57" s="15">
        <f t="shared" si="7"/>
        <v>222.72400000000016</v>
      </c>
      <c r="D57" s="15">
        <f>'Parameter values '!$G$19+2*('Parameter values '!$G$20)*$A57+3*('Parameter values '!$G$21)*($A57)^2</f>
        <v>223.632</v>
      </c>
      <c r="E57" s="15">
        <f t="shared" si="8"/>
        <v>1094.75584</v>
      </c>
      <c r="F57" s="15">
        <f t="shared" si="9"/>
        <v>563.7226</v>
      </c>
      <c r="G57" s="15">
        <f t="shared" si="5"/>
        <v>1658.47844</v>
      </c>
      <c r="H57" s="15">
        <f t="shared" si="10"/>
        <v>1789.056</v>
      </c>
      <c r="I57" s="15"/>
      <c r="J57" s="15"/>
      <c r="K57" s="15"/>
    </row>
    <row r="58" spans="1:11" ht="12.75">
      <c r="A58">
        <f t="shared" si="6"/>
        <v>47</v>
      </c>
      <c r="B58" s="15">
        <f>'Parameter values '!$G$19*(A58)+'Parameter values '!$G$20*(A58)^2+('Parameter values '!$G$21)*(A58)^3</f>
        <v>7066.732000000002</v>
      </c>
      <c r="C58" s="15">
        <f t="shared" si="7"/>
        <v>224.50800000000163</v>
      </c>
      <c r="D58" s="15">
        <f>'Parameter values '!$G$19+2*('Parameter values '!$G$20)*$A58+3*('Parameter values '!$G$21)*($A58)^2</f>
        <v>225.36800000000005</v>
      </c>
      <c r="E58" s="15">
        <f t="shared" si="8"/>
        <v>1130.6771200000003</v>
      </c>
      <c r="F58" s="15">
        <f t="shared" si="9"/>
        <v>563.7226</v>
      </c>
      <c r="G58" s="15">
        <f t="shared" si="5"/>
        <v>1694.3997200000003</v>
      </c>
      <c r="H58" s="15">
        <f t="shared" si="10"/>
        <v>1802.9440000000004</v>
      </c>
      <c r="I58" s="15"/>
      <c r="J58" s="15"/>
      <c r="K58" s="15"/>
    </row>
    <row r="59" spans="1:11" ht="12.75">
      <c r="A59">
        <f t="shared" si="6"/>
        <v>48</v>
      </c>
      <c r="B59" s="15">
        <f>'Parameter values '!$G$19*(A59)+'Parameter values '!$G$20*(A59)^2+('Parameter values '!$G$21)*(A59)^3</f>
        <v>7292.928000000002</v>
      </c>
      <c r="C59" s="15">
        <f t="shared" si="7"/>
        <v>226.1959999999999</v>
      </c>
      <c r="D59" s="15">
        <f>'Parameter values '!$G$19+2*('Parameter values '!$G$20)*$A59+3*('Parameter values '!$G$21)*($A59)^2</f>
        <v>227.00800000000004</v>
      </c>
      <c r="E59" s="15">
        <f t="shared" si="8"/>
        <v>1166.8684800000003</v>
      </c>
      <c r="F59" s="15">
        <f t="shared" si="9"/>
        <v>563.7226</v>
      </c>
      <c r="G59" s="15">
        <f t="shared" si="5"/>
        <v>1730.5910800000004</v>
      </c>
      <c r="H59" s="15">
        <f t="shared" si="10"/>
        <v>1816.0640000000003</v>
      </c>
      <c r="I59" s="15"/>
      <c r="J59" s="15"/>
      <c r="K59" s="15"/>
    </row>
    <row r="60" spans="1:11" ht="12.75">
      <c r="A60">
        <f t="shared" si="6"/>
        <v>49</v>
      </c>
      <c r="B60" s="15">
        <f>'Parameter values '!$G$19*(A60)+'Parameter values '!$G$20*(A60)^2+('Parameter values '!$G$21)*(A60)^3</f>
        <v>7520.716</v>
      </c>
      <c r="C60" s="15">
        <f t="shared" si="7"/>
        <v>227.78799999999865</v>
      </c>
      <c r="D60" s="15">
        <f>'Parameter values '!$G$19+2*('Parameter values '!$G$20)*$A60+3*('Parameter values '!$G$21)*($A60)^2</f>
        <v>228.55200000000002</v>
      </c>
      <c r="E60" s="15">
        <f t="shared" si="8"/>
        <v>1203.31456</v>
      </c>
      <c r="F60" s="15">
        <f t="shared" si="9"/>
        <v>563.7226</v>
      </c>
      <c r="G60" s="15">
        <f t="shared" si="5"/>
        <v>1767.03716</v>
      </c>
      <c r="H60" s="15">
        <f t="shared" si="10"/>
        <v>1828.4160000000002</v>
      </c>
      <c r="I60" s="15"/>
      <c r="J60" s="15"/>
      <c r="K60" s="15"/>
    </row>
    <row r="61" spans="1:11" ht="12.75">
      <c r="A61">
        <f t="shared" si="6"/>
        <v>50</v>
      </c>
      <c r="B61" s="15">
        <f>'Parameter values '!$G$19*(A61)+'Parameter values '!$G$20*(A61)^2+('Parameter values '!$G$21)*(A61)^3</f>
        <v>7750</v>
      </c>
      <c r="C61" s="15">
        <f t="shared" si="7"/>
        <v>229.28399999999965</v>
      </c>
      <c r="D61" s="15">
        <f>'Parameter values '!$G$19+2*('Parameter values '!$G$20)*$A61+3*('Parameter values '!$G$21)*($A61)^2</f>
        <v>230</v>
      </c>
      <c r="E61" s="15">
        <f t="shared" si="8"/>
        <v>1240</v>
      </c>
      <c r="F61" s="15">
        <f t="shared" si="9"/>
        <v>563.7226</v>
      </c>
      <c r="G61" s="15">
        <f t="shared" si="5"/>
        <v>1803.7226</v>
      </c>
      <c r="H61" s="15">
        <f t="shared" si="10"/>
        <v>1840</v>
      </c>
      <c r="I61" s="15"/>
      <c r="J61" s="15"/>
      <c r="K61" s="15"/>
    </row>
    <row r="62" spans="1:11" ht="12.75">
      <c r="A62">
        <f t="shared" si="6"/>
        <v>51</v>
      </c>
      <c r="B62" s="15">
        <f>'Parameter values '!$G$19*(A62)+'Parameter values '!$G$20*(A62)^2+('Parameter values '!$G$21)*(A62)^3</f>
        <v>7980.684</v>
      </c>
      <c r="C62" s="15">
        <f t="shared" si="7"/>
        <v>230.6840000000002</v>
      </c>
      <c r="D62" s="15">
        <f>'Parameter values '!$G$19+2*('Parameter values '!$G$20)*$A62+3*('Parameter values '!$G$21)*($A62)^2</f>
        <v>231.35199999999998</v>
      </c>
      <c r="E62" s="15">
        <f t="shared" si="8"/>
        <v>1276.9094400000001</v>
      </c>
      <c r="F62" s="15">
        <f t="shared" si="9"/>
        <v>563.7226</v>
      </c>
      <c r="G62" s="15">
        <f t="shared" si="5"/>
        <v>1840.6320400000002</v>
      </c>
      <c r="H62" s="15">
        <f t="shared" si="10"/>
        <v>1850.8159999999998</v>
      </c>
      <c r="I62" s="15"/>
      <c r="J62" s="15"/>
      <c r="K62" s="15"/>
    </row>
    <row r="63" spans="1:11" ht="12.75">
      <c r="A63">
        <f t="shared" si="6"/>
        <v>52</v>
      </c>
      <c r="B63" s="15">
        <f>'Parameter values '!$G$19*(A63)+'Parameter values '!$G$20*(A63)^2+('Parameter values '!$G$21)*(A63)^3</f>
        <v>8212.671999999999</v>
      </c>
      <c r="C63" s="15">
        <f t="shared" si="7"/>
        <v>231.98799999999846</v>
      </c>
      <c r="D63" s="15">
        <f>'Parameter values '!$G$19+2*('Parameter values '!$G$20)*$A63+3*('Parameter values '!$G$21)*($A63)^2</f>
        <v>232.60800000000003</v>
      </c>
      <c r="E63" s="15">
        <f t="shared" si="8"/>
        <v>1314.0275199999999</v>
      </c>
      <c r="F63" s="15">
        <f t="shared" si="9"/>
        <v>563.7226</v>
      </c>
      <c r="G63" s="15">
        <f t="shared" si="5"/>
        <v>1877.75012</v>
      </c>
      <c r="H63" s="15">
        <f t="shared" si="10"/>
        <v>1860.8640000000003</v>
      </c>
      <c r="I63" s="15"/>
      <c r="J63" s="15"/>
      <c r="K63" s="15"/>
    </row>
    <row r="64" spans="1:11" ht="12.75">
      <c r="A64">
        <f t="shared" si="6"/>
        <v>53</v>
      </c>
      <c r="B64" s="15">
        <f>'Parameter values '!$G$19*(A64)+'Parameter values '!$G$20*(A64)^2+('Parameter values '!$G$21)*(A64)^3</f>
        <v>8445.867999999999</v>
      </c>
      <c r="C64" s="15">
        <f t="shared" si="7"/>
        <v>233.1959999999999</v>
      </c>
      <c r="D64" s="15">
        <f>'Parameter values '!$G$19+2*('Parameter values '!$G$20)*$A64+3*('Parameter values '!$G$21)*($A64)^2</f>
        <v>233.76800000000003</v>
      </c>
      <c r="E64" s="15">
        <f t="shared" si="8"/>
        <v>1351.3388799999998</v>
      </c>
      <c r="F64" s="15">
        <f t="shared" si="9"/>
        <v>563.7226</v>
      </c>
      <c r="G64" s="15">
        <f t="shared" si="5"/>
        <v>1915.0614799999998</v>
      </c>
      <c r="H64" s="15">
        <f t="shared" si="10"/>
        <v>1870.1440000000002</v>
      </c>
      <c r="I64" s="15"/>
      <c r="J64" s="15"/>
      <c r="K64" s="15"/>
    </row>
    <row r="65" spans="1:11" ht="12.75">
      <c r="A65">
        <f t="shared" si="6"/>
        <v>54</v>
      </c>
      <c r="B65" s="15">
        <f>'Parameter values '!$G$19*(A65)+'Parameter values '!$G$20*(A65)^2+('Parameter values '!$G$21)*(A65)^3</f>
        <v>8680.176</v>
      </c>
      <c r="C65" s="15">
        <f t="shared" si="7"/>
        <v>234.3080000000009</v>
      </c>
      <c r="D65" s="15">
        <f>'Parameter values '!$G$19+2*('Parameter values '!$G$20)*$A65+3*('Parameter values '!$G$21)*($A65)^2</f>
        <v>234.83200000000002</v>
      </c>
      <c r="E65" s="15">
        <f t="shared" si="8"/>
        <v>1388.82816</v>
      </c>
      <c r="F65" s="15">
        <f t="shared" si="9"/>
        <v>563.7226</v>
      </c>
      <c r="G65" s="15">
        <f t="shared" si="5"/>
        <v>1952.55076</v>
      </c>
      <c r="H65" s="15">
        <f t="shared" si="10"/>
        <v>1878.6560000000002</v>
      </c>
      <c r="I65" s="15"/>
      <c r="J65" s="15"/>
      <c r="K65" s="15"/>
    </row>
    <row r="66" spans="1:11" ht="12.75">
      <c r="A66">
        <f t="shared" si="6"/>
        <v>55</v>
      </c>
      <c r="B66" s="15">
        <f>'Parameter values '!$G$19*(A66)+'Parameter values '!$G$20*(A66)^2+('Parameter values '!$G$21)*(A66)^3</f>
        <v>8915.5</v>
      </c>
      <c r="C66" s="15">
        <f t="shared" si="7"/>
        <v>235.32400000000052</v>
      </c>
      <c r="D66" s="15">
        <f>'Parameter values '!$G$19+2*('Parameter values '!$G$20)*$A66+3*('Parameter values '!$G$21)*($A66)^2</f>
        <v>235.79999999999998</v>
      </c>
      <c r="E66" s="15">
        <f t="shared" si="8"/>
        <v>1426.48</v>
      </c>
      <c r="F66" s="15">
        <f t="shared" si="9"/>
        <v>563.7226</v>
      </c>
      <c r="G66" s="15">
        <f t="shared" si="5"/>
        <v>1990.2026</v>
      </c>
      <c r="H66" s="15">
        <f t="shared" si="10"/>
        <v>1886.3999999999999</v>
      </c>
      <c r="I66" s="15"/>
      <c r="J66" s="15"/>
      <c r="K66" s="15"/>
    </row>
    <row r="67" spans="1:11" ht="12.75">
      <c r="A67">
        <f t="shared" si="6"/>
        <v>56</v>
      </c>
      <c r="B67" s="15">
        <f>'Parameter values '!$G$19*(A67)+'Parameter values '!$G$20*(A67)^2+('Parameter values '!$G$21)*(A67)^3</f>
        <v>9151.744</v>
      </c>
      <c r="C67" s="15">
        <f t="shared" si="7"/>
        <v>236.2440000000006</v>
      </c>
      <c r="D67" s="15">
        <f>'Parameter values '!$G$19+2*('Parameter values '!$G$20)*$A67+3*('Parameter values '!$G$21)*($A67)^2</f>
        <v>236.672</v>
      </c>
      <c r="E67" s="15">
        <f t="shared" si="8"/>
        <v>1464.2790400000001</v>
      </c>
      <c r="F67" s="15">
        <f t="shared" si="9"/>
        <v>563.7226</v>
      </c>
      <c r="G67" s="15">
        <f t="shared" si="5"/>
        <v>2028.0016400000002</v>
      </c>
      <c r="H67" s="15">
        <f t="shared" si="10"/>
        <v>1893.376</v>
      </c>
      <c r="I67" s="15"/>
      <c r="J67" s="15"/>
      <c r="K67" s="15"/>
    </row>
    <row r="68" spans="1:11" ht="12.75">
      <c r="A68">
        <f t="shared" si="6"/>
        <v>57</v>
      </c>
      <c r="B68" s="15">
        <f>'Parameter values '!$G$19*(A68)+'Parameter values '!$G$20*(A68)^2+('Parameter values '!$G$21)*(A68)^3</f>
        <v>9388.812</v>
      </c>
      <c r="C68" s="15">
        <f t="shared" si="7"/>
        <v>237.0679999999993</v>
      </c>
      <c r="D68" s="15">
        <f>'Parameter values '!$G$19+2*('Parameter values '!$G$20)*$A68+3*('Parameter values '!$G$21)*($A68)^2</f>
        <v>237.44800000000004</v>
      </c>
      <c r="E68" s="15">
        <f t="shared" si="8"/>
        <v>1502.20992</v>
      </c>
      <c r="F68" s="15">
        <f t="shared" si="9"/>
        <v>563.7226</v>
      </c>
      <c r="G68" s="15">
        <f t="shared" si="5"/>
        <v>2065.9325200000003</v>
      </c>
      <c r="H68" s="15">
        <f t="shared" si="10"/>
        <v>1899.5840000000003</v>
      </c>
      <c r="I68" s="15"/>
      <c r="J68" s="15"/>
      <c r="K68" s="15"/>
    </row>
    <row r="69" spans="1:11" ht="12.75">
      <c r="A69">
        <f t="shared" si="6"/>
        <v>58</v>
      </c>
      <c r="B69" s="15">
        <f>'Parameter values '!$G$19*(A69)+'Parameter values '!$G$20*(A69)^2+('Parameter values '!$G$21)*(A69)^3</f>
        <v>9626.608</v>
      </c>
      <c r="C69" s="15">
        <f t="shared" si="7"/>
        <v>237.79600000000028</v>
      </c>
      <c r="D69" s="15">
        <f>'Parameter values '!$G$19+2*('Parameter values '!$G$20)*$A69+3*('Parameter values '!$G$21)*($A69)^2</f>
        <v>238.12800000000001</v>
      </c>
      <c r="E69" s="15">
        <f t="shared" si="8"/>
        <v>1540.25728</v>
      </c>
      <c r="F69" s="15">
        <f t="shared" si="9"/>
        <v>563.7226</v>
      </c>
      <c r="G69" s="15">
        <f t="shared" si="5"/>
        <v>2103.97988</v>
      </c>
      <c r="H69" s="15">
        <f t="shared" si="10"/>
        <v>1905.0240000000001</v>
      </c>
      <c r="I69" s="15"/>
      <c r="J69" s="15"/>
      <c r="K69" s="15"/>
    </row>
    <row r="70" spans="1:11" ht="12.75">
      <c r="A70">
        <f t="shared" si="6"/>
        <v>59</v>
      </c>
      <c r="B70" s="15">
        <f>'Parameter values '!$G$19*(A70)+'Parameter values '!$G$20*(A70)^2+('Parameter values '!$G$21)*(A70)^3</f>
        <v>9865.036</v>
      </c>
      <c r="C70" s="15">
        <f t="shared" si="7"/>
        <v>238.42799999999988</v>
      </c>
      <c r="D70" s="15">
        <f>'Parameter values '!$G$19+2*('Parameter values '!$G$20)*$A70+3*('Parameter values '!$G$21)*($A70)^2</f>
        <v>238.71200000000002</v>
      </c>
      <c r="E70" s="15">
        <f t="shared" si="8"/>
        <v>1578.40576</v>
      </c>
      <c r="F70" s="15">
        <f t="shared" si="9"/>
        <v>563.7226</v>
      </c>
      <c r="G70" s="15">
        <f t="shared" si="5"/>
        <v>2142.12836</v>
      </c>
      <c r="H70" s="15">
        <f t="shared" si="10"/>
        <v>1909.6960000000001</v>
      </c>
      <c r="I70" s="15"/>
      <c r="J70" s="15"/>
      <c r="K70" s="15"/>
    </row>
    <row r="71" spans="1:11" ht="12.75">
      <c r="A71">
        <f t="shared" si="6"/>
        <v>60</v>
      </c>
      <c r="B71" s="15">
        <f>'Parameter values '!$G$19*(A71)+'Parameter values '!$G$20*(A71)^2+('Parameter values '!$G$21)*(A71)^3</f>
        <v>10104</v>
      </c>
      <c r="C71" s="15">
        <f t="shared" si="7"/>
        <v>238.96399999999994</v>
      </c>
      <c r="D71" s="15">
        <f>'Parameter values '!$G$19+2*('Parameter values '!$G$20)*$A71+3*('Parameter values '!$G$21)*($A71)^2</f>
        <v>239.2</v>
      </c>
      <c r="E71" s="15">
        <f t="shared" si="8"/>
        <v>1616.64</v>
      </c>
      <c r="F71" s="15">
        <f t="shared" si="9"/>
        <v>563.7226</v>
      </c>
      <c r="G71" s="15">
        <f t="shared" si="5"/>
        <v>2180.3626000000004</v>
      </c>
      <c r="H71" s="15">
        <f t="shared" si="10"/>
        <v>1913.6</v>
      </c>
      <c r="I71" s="15"/>
      <c r="J71" s="15"/>
      <c r="K71" s="15"/>
    </row>
    <row r="72" spans="1:11" ht="12.75">
      <c r="A72">
        <f t="shared" si="6"/>
        <v>61</v>
      </c>
      <c r="B72" s="15">
        <f>'Parameter values '!$G$19*(A72)+'Parameter values '!$G$20*(A72)^2+('Parameter values '!$G$21)*(A72)^3</f>
        <v>10343.404</v>
      </c>
      <c r="C72" s="15">
        <f t="shared" si="7"/>
        <v>239.40400000000045</v>
      </c>
      <c r="D72" s="15">
        <f>'Parameter values '!$G$19+2*('Parameter values '!$G$20)*$A72+3*('Parameter values '!$G$21)*($A72)^2</f>
        <v>239.59199999999998</v>
      </c>
      <c r="E72" s="15">
        <f t="shared" si="8"/>
        <v>1654.9446400000002</v>
      </c>
      <c r="F72" s="15">
        <f t="shared" si="9"/>
        <v>563.7226</v>
      </c>
      <c r="G72" s="15">
        <f t="shared" si="5"/>
        <v>2218.66724</v>
      </c>
      <c r="H72" s="15">
        <f t="shared" si="10"/>
        <v>1916.7359999999999</v>
      </c>
      <c r="I72" s="15"/>
      <c r="J72" s="15"/>
      <c r="K72" s="15"/>
    </row>
    <row r="73" spans="1:11" ht="12.75">
      <c r="A73">
        <f t="shared" si="6"/>
        <v>62</v>
      </c>
      <c r="B73" s="15">
        <f>'Parameter values '!$G$19*(A73)+'Parameter values '!$G$20*(A73)^2+('Parameter values '!$G$21)*(A73)^3</f>
        <v>10583.152</v>
      </c>
      <c r="C73" s="15">
        <f t="shared" si="7"/>
        <v>239.7479999999996</v>
      </c>
      <c r="D73" s="15">
        <f>'Parameter values '!$G$19+2*('Parameter values '!$G$20)*$A73+3*('Parameter values '!$G$21)*($A73)^2</f>
        <v>239.88800000000003</v>
      </c>
      <c r="E73" s="15">
        <f t="shared" si="8"/>
        <v>1693.30432</v>
      </c>
      <c r="F73" s="15">
        <f t="shared" si="9"/>
        <v>563.7226</v>
      </c>
      <c r="G73" s="15">
        <f t="shared" si="5"/>
        <v>2257.0269200000002</v>
      </c>
      <c r="H73" s="15">
        <f t="shared" si="10"/>
        <v>1919.1040000000003</v>
      </c>
      <c r="I73" s="15"/>
      <c r="J73" s="15"/>
      <c r="K73" s="15"/>
    </row>
    <row r="74" spans="1:11" ht="12.75">
      <c r="A74">
        <f t="shared" si="6"/>
        <v>63</v>
      </c>
      <c r="B74" s="15">
        <f>'Parameter values '!$G$19*(A74)+'Parameter values '!$G$20*(A74)^2+('Parameter values '!$G$21)*(A74)^3</f>
        <v>10823.148</v>
      </c>
      <c r="C74" s="15">
        <f t="shared" si="7"/>
        <v>239.99599999999919</v>
      </c>
      <c r="D74" s="15">
        <f>'Parameter values '!$G$19+2*('Parameter values '!$G$20)*$A74+3*('Parameter values '!$G$21)*($A74)^2</f>
        <v>240.08800000000002</v>
      </c>
      <c r="E74" s="15">
        <f t="shared" si="8"/>
        <v>1731.7036799999998</v>
      </c>
      <c r="F74" s="15">
        <f t="shared" si="9"/>
        <v>563.7226</v>
      </c>
      <c r="G74" s="15">
        <f t="shared" si="5"/>
        <v>2295.4262799999997</v>
      </c>
      <c r="H74" s="15">
        <f t="shared" si="10"/>
        <v>1920.7040000000002</v>
      </c>
      <c r="I74" s="15"/>
      <c r="J74" s="15"/>
      <c r="K74" s="15"/>
    </row>
    <row r="75" spans="1:11" ht="12.75">
      <c r="A75">
        <f t="shared" si="6"/>
        <v>64</v>
      </c>
      <c r="B75" s="15">
        <f>'Parameter values '!$G$19*(A75)+'Parameter values '!$G$20*(A75)^2+('Parameter values '!$G$21)*(A75)^3</f>
        <v>11063.296</v>
      </c>
      <c r="C75" s="15">
        <f t="shared" si="7"/>
        <v>240.14800000000105</v>
      </c>
      <c r="D75" s="15">
        <f>'Parameter values '!$G$19+2*('Parameter values '!$G$20)*$A75+3*('Parameter values '!$G$21)*($A75)^2</f>
        <v>240.192</v>
      </c>
      <c r="E75" s="15">
        <f t="shared" si="8"/>
        <v>1770.1273600000002</v>
      </c>
      <c r="F75" s="15">
        <f t="shared" si="9"/>
        <v>563.7226</v>
      </c>
      <c r="G75" s="15">
        <f t="shared" si="5"/>
        <v>2333.8499600000005</v>
      </c>
      <c r="H75" s="15">
        <f t="shared" si="10"/>
        <v>1921.536</v>
      </c>
      <c r="I75" s="15"/>
      <c r="J75" s="15"/>
      <c r="K75" s="15"/>
    </row>
    <row r="76" spans="1:11" ht="12.75">
      <c r="A76">
        <f aca="true" t="shared" si="11" ref="A76:A107">A75+1</f>
        <v>65</v>
      </c>
      <c r="B76" s="15">
        <f>'Parameter values '!$G$19*(A76)+'Parameter values '!$G$20*(A76)^2+('Parameter values '!$G$21)*(A76)^3</f>
        <v>11303.5</v>
      </c>
      <c r="C76" s="15">
        <f aca="true" t="shared" si="12" ref="C76:C107">B76-B75</f>
        <v>240.20399999999972</v>
      </c>
      <c r="D76" s="15">
        <f>'Parameter values '!$G$19+2*('Parameter values '!$G$20)*$A76+3*('Parameter values '!$G$21)*($A76)^2</f>
        <v>240.2</v>
      </c>
      <c r="E76" s="15">
        <f aca="true" t="shared" si="13" ref="E76:E107">($F$4*$B76*$C$5)</f>
        <v>1808.56</v>
      </c>
      <c r="F76" s="15">
        <f aca="true" t="shared" si="14" ref="F76:F107">$C$5*$C$8</f>
        <v>563.7226</v>
      </c>
      <c r="G76" s="15">
        <f t="shared" si="5"/>
        <v>2372.2826</v>
      </c>
      <c r="H76" s="15">
        <f aca="true" t="shared" si="15" ref="H76:H107">$F$4*D76</f>
        <v>1921.6</v>
      </c>
      <c r="I76" s="15"/>
      <c r="J76" s="15"/>
      <c r="K76" s="15"/>
    </row>
    <row r="77" spans="1:11" ht="12.75">
      <c r="A77">
        <f t="shared" si="11"/>
        <v>66</v>
      </c>
      <c r="B77" s="15">
        <f>'Parameter values '!$G$19*(A77)+'Parameter values '!$G$20*(A77)^2+('Parameter values '!$G$21)*(A77)^3</f>
        <v>11543.664</v>
      </c>
      <c r="C77" s="15">
        <f t="shared" si="12"/>
        <v>240.16400000000067</v>
      </c>
      <c r="D77" s="15">
        <f>'Parameter values '!$G$19+2*('Parameter values '!$G$20)*$A77+3*('Parameter values '!$G$21)*($A77)^2</f>
        <v>240.112</v>
      </c>
      <c r="E77" s="15">
        <f t="shared" si="13"/>
        <v>1846.9862400000002</v>
      </c>
      <c r="F77" s="15">
        <f t="shared" si="14"/>
        <v>563.7226</v>
      </c>
      <c r="G77" s="15">
        <f aca="true" t="shared" si="16" ref="G77:G140">E77+F77</f>
        <v>2410.7088400000002</v>
      </c>
      <c r="H77" s="15">
        <f t="shared" si="15"/>
        <v>1920.896</v>
      </c>
      <c r="I77" s="15"/>
      <c r="J77" s="15"/>
      <c r="K77" s="15"/>
    </row>
    <row r="78" spans="1:11" ht="12.75">
      <c r="A78">
        <f t="shared" si="11"/>
        <v>67</v>
      </c>
      <c r="B78" s="15">
        <f>'Parameter values '!$G$19*(A78)+'Parameter values '!$G$20*(A78)^2+('Parameter values '!$G$21)*(A78)^3</f>
        <v>11783.692000000001</v>
      </c>
      <c r="C78" s="15">
        <f t="shared" si="12"/>
        <v>240.02800000000025</v>
      </c>
      <c r="D78" s="15">
        <f>'Parameter values '!$G$19+2*('Parameter values '!$G$20)*$A78+3*('Parameter values '!$G$21)*($A78)^2</f>
        <v>239.92800000000003</v>
      </c>
      <c r="E78" s="15">
        <f t="shared" si="13"/>
        <v>1885.39072</v>
      </c>
      <c r="F78" s="15">
        <f t="shared" si="14"/>
        <v>563.7226</v>
      </c>
      <c r="G78" s="15">
        <f t="shared" si="16"/>
        <v>2449.1133200000004</v>
      </c>
      <c r="H78" s="15">
        <f t="shared" si="15"/>
        <v>1919.4240000000002</v>
      </c>
      <c r="I78" s="15"/>
      <c r="J78" s="15"/>
      <c r="K78" s="15"/>
    </row>
    <row r="79" spans="1:11" ht="12.75">
      <c r="A79">
        <f t="shared" si="11"/>
        <v>68</v>
      </c>
      <c r="B79" s="15">
        <f>'Parameter values '!$G$19*(A79)+'Parameter values '!$G$20*(A79)^2+('Parameter values '!$G$21)*(A79)^3</f>
        <v>12023.488000000001</v>
      </c>
      <c r="C79" s="15">
        <f t="shared" si="12"/>
        <v>239.79600000000028</v>
      </c>
      <c r="D79" s="15">
        <f>'Parameter values '!$G$19+2*('Parameter values '!$G$20)*$A79+3*('Parameter values '!$G$21)*($A79)^2</f>
        <v>239.64800000000002</v>
      </c>
      <c r="E79" s="15">
        <f t="shared" si="13"/>
        <v>1923.7580800000003</v>
      </c>
      <c r="F79" s="15">
        <f t="shared" si="14"/>
        <v>563.7226</v>
      </c>
      <c r="G79" s="15">
        <f t="shared" si="16"/>
        <v>2487.4806800000006</v>
      </c>
      <c r="H79" s="15">
        <f t="shared" si="15"/>
        <v>1917.1840000000002</v>
      </c>
      <c r="I79" s="15"/>
      <c r="J79" s="15"/>
      <c r="K79" s="15"/>
    </row>
    <row r="80" spans="1:11" ht="12.75">
      <c r="A80">
        <f t="shared" si="11"/>
        <v>69</v>
      </c>
      <c r="B80" s="15">
        <f>'Parameter values '!$G$19*(A80)+'Parameter values '!$G$20*(A80)^2+('Parameter values '!$G$21)*(A80)^3</f>
        <v>12262.955999999998</v>
      </c>
      <c r="C80" s="15">
        <f t="shared" si="12"/>
        <v>239.46799999999712</v>
      </c>
      <c r="D80" s="15">
        <f>'Parameter values '!$G$19+2*('Parameter values '!$G$20)*$A80+3*('Parameter values '!$G$21)*($A80)^2</f>
        <v>239.27200000000002</v>
      </c>
      <c r="E80" s="15">
        <f t="shared" si="13"/>
        <v>1962.0729599999997</v>
      </c>
      <c r="F80" s="15">
        <f t="shared" si="14"/>
        <v>563.7226</v>
      </c>
      <c r="G80" s="15">
        <f t="shared" si="16"/>
        <v>2525.7955599999996</v>
      </c>
      <c r="H80" s="15">
        <f t="shared" si="15"/>
        <v>1914.1760000000002</v>
      </c>
      <c r="I80" s="15"/>
      <c r="J80" s="15"/>
      <c r="K80" s="15"/>
    </row>
    <row r="81" spans="1:11" ht="12.75">
      <c r="A81">
        <f t="shared" si="11"/>
        <v>70</v>
      </c>
      <c r="B81" s="15">
        <f>'Parameter values '!$G$19*(A81)+'Parameter values '!$G$20*(A81)^2+('Parameter values '!$G$21)*(A81)^3</f>
        <v>12502</v>
      </c>
      <c r="C81" s="15">
        <f t="shared" si="12"/>
        <v>239.0440000000017</v>
      </c>
      <c r="D81" s="15">
        <f>'Parameter values '!$G$19+2*('Parameter values '!$G$20)*$A81+3*('Parameter values '!$G$21)*($A81)^2</f>
        <v>238.79999999999998</v>
      </c>
      <c r="E81" s="15">
        <f t="shared" si="13"/>
        <v>2000.32</v>
      </c>
      <c r="F81" s="15">
        <f t="shared" si="14"/>
        <v>563.7226</v>
      </c>
      <c r="G81" s="15">
        <f t="shared" si="16"/>
        <v>2564.0425999999998</v>
      </c>
      <c r="H81" s="15">
        <f t="shared" si="15"/>
        <v>1910.3999999999999</v>
      </c>
      <c r="I81" s="15"/>
      <c r="J81" s="15"/>
      <c r="K81" s="15"/>
    </row>
    <row r="82" spans="1:11" ht="12.75">
      <c r="A82">
        <f t="shared" si="11"/>
        <v>71</v>
      </c>
      <c r="B82" s="15">
        <f>'Parameter values '!$G$19*(A82)+'Parameter values '!$G$20*(A82)^2+('Parameter values '!$G$21)*(A82)^3</f>
        <v>12740.523999999998</v>
      </c>
      <c r="C82" s="15">
        <f t="shared" si="12"/>
        <v>238.5239999999976</v>
      </c>
      <c r="D82" s="15">
        <f>'Parameter values '!$G$19+2*('Parameter values '!$G$20)*$A82+3*('Parameter values '!$G$21)*($A82)^2</f>
        <v>238.23199999999997</v>
      </c>
      <c r="E82" s="15">
        <f t="shared" si="13"/>
        <v>2038.4838399999996</v>
      </c>
      <c r="F82" s="15">
        <f t="shared" si="14"/>
        <v>563.7226</v>
      </c>
      <c r="G82" s="15">
        <f t="shared" si="16"/>
        <v>2602.20644</v>
      </c>
      <c r="H82" s="15">
        <f t="shared" si="15"/>
        <v>1905.8559999999998</v>
      </c>
      <c r="I82" s="15"/>
      <c r="J82" s="15"/>
      <c r="K82" s="15"/>
    </row>
    <row r="83" spans="1:11" ht="12.75">
      <c r="A83">
        <f t="shared" si="11"/>
        <v>72</v>
      </c>
      <c r="B83" s="15">
        <f>'Parameter values '!$G$19*(A83)+'Parameter values '!$G$20*(A83)^2+('Parameter values '!$G$21)*(A83)^3</f>
        <v>12978.432</v>
      </c>
      <c r="C83" s="15">
        <f t="shared" si="12"/>
        <v>237.90800000000309</v>
      </c>
      <c r="D83" s="15">
        <f>'Parameter values '!$G$19+2*('Parameter values '!$G$20)*$A83+3*('Parameter values '!$G$21)*($A83)^2</f>
        <v>237.56800000000004</v>
      </c>
      <c r="E83" s="15">
        <f t="shared" si="13"/>
        <v>2076.54912</v>
      </c>
      <c r="F83" s="15">
        <f t="shared" si="14"/>
        <v>563.7226</v>
      </c>
      <c r="G83" s="15">
        <f t="shared" si="16"/>
        <v>2640.27172</v>
      </c>
      <c r="H83" s="15">
        <f t="shared" si="15"/>
        <v>1900.5440000000003</v>
      </c>
      <c r="I83" s="15"/>
      <c r="J83" s="15"/>
      <c r="K83" s="15"/>
    </row>
    <row r="84" spans="1:11" ht="12.75">
      <c r="A84">
        <f t="shared" si="11"/>
        <v>73</v>
      </c>
      <c r="B84" s="15">
        <f>'Parameter values '!$G$19*(A84)+'Parameter values '!$G$20*(A84)^2+('Parameter values '!$G$21)*(A84)^3</f>
        <v>13215.628</v>
      </c>
      <c r="C84" s="15">
        <f t="shared" si="12"/>
        <v>237.1959999999999</v>
      </c>
      <c r="D84" s="15">
        <f>'Parameter values '!$G$19+2*('Parameter values '!$G$20)*$A84+3*('Parameter values '!$G$21)*($A84)^2</f>
        <v>236.80800000000002</v>
      </c>
      <c r="E84" s="15">
        <f t="shared" si="13"/>
        <v>2114.50048</v>
      </c>
      <c r="F84" s="15">
        <f t="shared" si="14"/>
        <v>563.7226</v>
      </c>
      <c r="G84" s="15">
        <f t="shared" si="16"/>
        <v>2678.22308</v>
      </c>
      <c r="H84" s="15">
        <f t="shared" si="15"/>
        <v>1894.4640000000002</v>
      </c>
      <c r="I84" s="15"/>
      <c r="J84" s="15"/>
      <c r="K84" s="15"/>
    </row>
    <row r="85" spans="1:11" ht="12.75">
      <c r="A85">
        <f t="shared" si="11"/>
        <v>74</v>
      </c>
      <c r="B85" s="15">
        <f>'Parameter values '!$G$19*(A85)+'Parameter values '!$G$20*(A85)^2+('Parameter values '!$G$21)*(A85)^3</f>
        <v>13452.016000000003</v>
      </c>
      <c r="C85" s="15">
        <f t="shared" si="12"/>
        <v>236.38800000000265</v>
      </c>
      <c r="D85" s="15">
        <f>'Parameter values '!$G$19+2*('Parameter values '!$G$20)*$A85+3*('Parameter values '!$G$21)*($A85)^2</f>
        <v>235.952</v>
      </c>
      <c r="E85" s="15">
        <f t="shared" si="13"/>
        <v>2152.3225600000005</v>
      </c>
      <c r="F85" s="15">
        <f t="shared" si="14"/>
        <v>563.7226</v>
      </c>
      <c r="G85" s="15">
        <f t="shared" si="16"/>
        <v>2716.0451600000006</v>
      </c>
      <c r="H85" s="15">
        <f t="shared" si="15"/>
        <v>1887.616</v>
      </c>
      <c r="I85" s="15"/>
      <c r="J85" s="15"/>
      <c r="K85" s="15"/>
    </row>
    <row r="86" spans="1:11" ht="12.75">
      <c r="A86">
        <f t="shared" si="11"/>
        <v>75</v>
      </c>
      <c r="B86" s="15">
        <f>'Parameter values '!$G$19*(A86)+'Parameter values '!$G$20*(A86)^2+('Parameter values '!$G$21)*(A86)^3</f>
        <v>13687.5</v>
      </c>
      <c r="C86" s="15">
        <f t="shared" si="12"/>
        <v>235.48399999999674</v>
      </c>
      <c r="D86" s="15">
        <f>'Parameter values '!$G$19+2*('Parameter values '!$G$20)*$A86+3*('Parameter values '!$G$21)*($A86)^2</f>
        <v>235</v>
      </c>
      <c r="E86" s="15">
        <f t="shared" si="13"/>
        <v>2190</v>
      </c>
      <c r="F86" s="15">
        <f t="shared" si="14"/>
        <v>563.7226</v>
      </c>
      <c r="G86" s="15">
        <f t="shared" si="16"/>
        <v>2753.7226</v>
      </c>
      <c r="H86" s="15">
        <f t="shared" si="15"/>
        <v>1880</v>
      </c>
      <c r="I86" s="15"/>
      <c r="J86" s="15"/>
      <c r="K86" s="15"/>
    </row>
    <row r="87" spans="1:11" ht="12.75">
      <c r="A87">
        <f t="shared" si="11"/>
        <v>76</v>
      </c>
      <c r="B87" s="15">
        <f>'Parameter values '!$G$19*(A87)+'Parameter values '!$G$20*(A87)^2+('Parameter values '!$G$21)*(A87)^3</f>
        <v>13921.984000000002</v>
      </c>
      <c r="C87" s="15">
        <f t="shared" si="12"/>
        <v>234.4840000000022</v>
      </c>
      <c r="D87" s="15">
        <f>'Parameter values '!$G$19+2*('Parameter values '!$G$20)*$A87+3*('Parameter values '!$G$21)*($A87)^2</f>
        <v>233.952</v>
      </c>
      <c r="E87" s="15">
        <f t="shared" si="13"/>
        <v>2227.5174400000005</v>
      </c>
      <c r="F87" s="15">
        <f t="shared" si="14"/>
        <v>563.7226</v>
      </c>
      <c r="G87" s="15">
        <f t="shared" si="16"/>
        <v>2791.2400400000006</v>
      </c>
      <c r="H87" s="15">
        <f t="shared" si="15"/>
        <v>1871.616</v>
      </c>
      <c r="I87" s="15"/>
      <c r="J87" s="15"/>
      <c r="K87" s="15"/>
    </row>
    <row r="88" spans="1:11" ht="12.75">
      <c r="A88">
        <f t="shared" si="11"/>
        <v>77</v>
      </c>
      <c r="B88" s="15">
        <f>'Parameter values '!$G$19*(A88)+'Parameter values '!$G$20*(A88)^2+('Parameter values '!$G$21)*(A88)^3</f>
        <v>14155.372000000001</v>
      </c>
      <c r="C88" s="15">
        <f t="shared" si="12"/>
        <v>233.387999999999</v>
      </c>
      <c r="D88" s="15">
        <f>'Parameter values '!$G$19+2*('Parameter values '!$G$20)*$A88+3*('Parameter values '!$G$21)*($A88)^2</f>
        <v>232.8080000000001</v>
      </c>
      <c r="E88" s="15">
        <f t="shared" si="13"/>
        <v>2264.8595200000004</v>
      </c>
      <c r="F88" s="15">
        <f t="shared" si="14"/>
        <v>563.7226</v>
      </c>
      <c r="G88" s="15">
        <f t="shared" si="16"/>
        <v>2828.5821200000005</v>
      </c>
      <c r="H88" s="15">
        <f t="shared" si="15"/>
        <v>1862.4640000000009</v>
      </c>
      <c r="I88" s="15"/>
      <c r="J88" s="15"/>
      <c r="K88" s="15"/>
    </row>
    <row r="89" spans="1:11" ht="12.75">
      <c r="A89">
        <f t="shared" si="11"/>
        <v>78</v>
      </c>
      <c r="B89" s="15">
        <f>'Parameter values '!$G$19*(A89)+'Parameter values '!$G$20*(A89)^2+('Parameter values '!$G$21)*(A89)^3</f>
        <v>14387.568000000001</v>
      </c>
      <c r="C89" s="15">
        <f t="shared" si="12"/>
        <v>232.1959999999999</v>
      </c>
      <c r="D89" s="15">
        <f>'Parameter values '!$G$19+2*('Parameter values '!$G$20)*$A89+3*('Parameter values '!$G$21)*($A89)^2</f>
        <v>231.56800000000004</v>
      </c>
      <c r="E89" s="15">
        <f t="shared" si="13"/>
        <v>2302.0108800000003</v>
      </c>
      <c r="F89" s="15">
        <f t="shared" si="14"/>
        <v>563.7226</v>
      </c>
      <c r="G89" s="15">
        <f t="shared" si="16"/>
        <v>2865.7334800000003</v>
      </c>
      <c r="H89" s="15">
        <f t="shared" si="15"/>
        <v>1852.5440000000003</v>
      </c>
      <c r="I89" s="15"/>
      <c r="J89" s="15"/>
      <c r="K89" s="15"/>
    </row>
    <row r="90" spans="1:11" ht="12.75">
      <c r="A90">
        <f t="shared" si="11"/>
        <v>79</v>
      </c>
      <c r="B90" s="15">
        <f>'Parameter values '!$G$19*(A90)+'Parameter values '!$G$20*(A90)^2+('Parameter values '!$G$21)*(A90)^3</f>
        <v>14618.476000000002</v>
      </c>
      <c r="C90" s="15">
        <f t="shared" si="12"/>
        <v>230.90800000000127</v>
      </c>
      <c r="D90" s="15">
        <f>'Parameter values '!$G$19+2*('Parameter values '!$G$20)*$A90+3*('Parameter values '!$G$21)*($A90)^2</f>
        <v>230.23199999999997</v>
      </c>
      <c r="E90" s="15">
        <f t="shared" si="13"/>
        <v>2338.9561600000006</v>
      </c>
      <c r="F90" s="15">
        <f t="shared" si="14"/>
        <v>563.7226</v>
      </c>
      <c r="G90" s="15">
        <f t="shared" si="16"/>
        <v>2902.6787600000007</v>
      </c>
      <c r="H90" s="15">
        <f t="shared" si="15"/>
        <v>1841.8559999999998</v>
      </c>
      <c r="I90" s="15"/>
      <c r="J90" s="15"/>
      <c r="K90" s="15"/>
    </row>
    <row r="91" spans="1:11" ht="12.75">
      <c r="A91">
        <f t="shared" si="11"/>
        <v>80</v>
      </c>
      <c r="B91" s="15">
        <f>'Parameter values '!$G$19*(A91)+'Parameter values '!$G$20*(A91)^2+('Parameter values '!$G$21)*(A91)^3</f>
        <v>14848</v>
      </c>
      <c r="C91" s="15">
        <f t="shared" si="12"/>
        <v>229.5239999999976</v>
      </c>
      <c r="D91" s="15">
        <f>'Parameter values '!$G$19+2*('Parameter values '!$G$20)*$A91+3*('Parameter values '!$G$21)*($A91)^2</f>
        <v>228.8</v>
      </c>
      <c r="E91" s="15">
        <f t="shared" si="13"/>
        <v>2375.68</v>
      </c>
      <c r="F91" s="15">
        <f t="shared" si="14"/>
        <v>563.7226</v>
      </c>
      <c r="G91" s="15">
        <f t="shared" si="16"/>
        <v>2939.4026</v>
      </c>
      <c r="H91" s="15">
        <f t="shared" si="15"/>
        <v>1830.4</v>
      </c>
      <c r="I91" s="15"/>
      <c r="J91" s="15"/>
      <c r="K91" s="15"/>
    </row>
    <row r="92" spans="1:11" ht="12.75">
      <c r="A92">
        <f t="shared" si="11"/>
        <v>81</v>
      </c>
      <c r="B92" s="15">
        <f>'Parameter values '!$G$19*(A92)+'Parameter values '!$G$20*(A92)^2+('Parameter values '!$G$21)*(A92)^3</f>
        <v>15076.044000000002</v>
      </c>
      <c r="C92" s="15">
        <f t="shared" si="12"/>
        <v>228.0440000000017</v>
      </c>
      <c r="D92" s="15">
        <f>'Parameter values '!$G$19+2*('Parameter values '!$G$20)*$A92+3*('Parameter values '!$G$21)*($A92)^2</f>
        <v>227.27200000000005</v>
      </c>
      <c r="E92" s="15">
        <f t="shared" si="13"/>
        <v>2412.1670400000003</v>
      </c>
      <c r="F92" s="15">
        <f t="shared" si="14"/>
        <v>563.7226</v>
      </c>
      <c r="G92" s="15">
        <f t="shared" si="16"/>
        <v>2975.8896400000003</v>
      </c>
      <c r="H92" s="15">
        <f t="shared" si="15"/>
        <v>1818.1760000000004</v>
      </c>
      <c r="I92" s="15"/>
      <c r="J92" s="15"/>
      <c r="K92" s="15"/>
    </row>
    <row r="93" spans="1:11" ht="12.75">
      <c r="A93">
        <f t="shared" si="11"/>
        <v>82</v>
      </c>
      <c r="B93" s="15">
        <f>'Parameter values '!$G$19*(A93)+'Parameter values '!$G$20*(A93)^2+('Parameter values '!$G$21)*(A93)^3</f>
        <v>15302.512</v>
      </c>
      <c r="C93" s="15">
        <f t="shared" si="12"/>
        <v>226.46799999999894</v>
      </c>
      <c r="D93" s="15">
        <f>'Parameter values '!$G$19+2*('Parameter values '!$G$20)*$A93+3*('Parameter values '!$G$21)*($A93)^2</f>
        <v>225.64800000000008</v>
      </c>
      <c r="E93" s="15">
        <f t="shared" si="13"/>
        <v>2448.4019200000002</v>
      </c>
      <c r="F93" s="15">
        <f t="shared" si="14"/>
        <v>563.7226</v>
      </c>
      <c r="G93" s="15">
        <f t="shared" si="16"/>
        <v>3012.1245200000003</v>
      </c>
      <c r="H93" s="15">
        <f t="shared" si="15"/>
        <v>1805.1840000000007</v>
      </c>
      <c r="I93" s="15"/>
      <c r="J93" s="15"/>
      <c r="K93" s="15"/>
    </row>
    <row r="94" spans="1:11" ht="12.75">
      <c r="A94">
        <f t="shared" si="11"/>
        <v>83</v>
      </c>
      <c r="B94" s="15">
        <f>'Parameter values '!$G$19*(A94)+'Parameter values '!$G$20*(A94)^2+('Parameter values '!$G$21)*(A94)^3</f>
        <v>15527.308</v>
      </c>
      <c r="C94" s="15">
        <f t="shared" si="12"/>
        <v>224.79600000000028</v>
      </c>
      <c r="D94" s="15">
        <f>'Parameter values '!$G$19+2*('Parameter values '!$G$20)*$A94+3*('Parameter values '!$G$21)*($A94)^2</f>
        <v>223.928</v>
      </c>
      <c r="E94" s="15">
        <f t="shared" si="13"/>
        <v>2484.3692800000003</v>
      </c>
      <c r="F94" s="15">
        <f t="shared" si="14"/>
        <v>563.7226</v>
      </c>
      <c r="G94" s="15">
        <f t="shared" si="16"/>
        <v>3048.0918800000004</v>
      </c>
      <c r="H94" s="15">
        <f t="shared" si="15"/>
        <v>1791.424</v>
      </c>
      <c r="I94" s="15"/>
      <c r="J94" s="15"/>
      <c r="K94" s="15"/>
    </row>
    <row r="95" spans="1:11" ht="12.75">
      <c r="A95">
        <f t="shared" si="11"/>
        <v>84</v>
      </c>
      <c r="B95" s="15">
        <f>'Parameter values '!$G$19*(A95)+'Parameter values '!$G$20*(A95)^2+('Parameter values '!$G$21)*(A95)^3</f>
        <v>15750.336000000001</v>
      </c>
      <c r="C95" s="15">
        <f t="shared" si="12"/>
        <v>223.02800000000025</v>
      </c>
      <c r="D95" s="15">
        <f>'Parameter values '!$G$19+2*('Parameter values '!$G$20)*$A95+3*('Parameter values '!$G$21)*($A95)^2</f>
        <v>222.11200000000008</v>
      </c>
      <c r="E95" s="15">
        <f t="shared" si="13"/>
        <v>2520.0537600000002</v>
      </c>
      <c r="F95" s="15">
        <f t="shared" si="14"/>
        <v>563.7226</v>
      </c>
      <c r="G95" s="15">
        <f t="shared" si="16"/>
        <v>3083.7763600000003</v>
      </c>
      <c r="H95" s="15">
        <f t="shared" si="15"/>
        <v>1776.8960000000006</v>
      </c>
      <c r="I95" s="15"/>
      <c r="J95" s="15"/>
      <c r="K95" s="15"/>
    </row>
    <row r="96" spans="1:11" ht="12.75">
      <c r="A96">
        <f t="shared" si="11"/>
        <v>85</v>
      </c>
      <c r="B96" s="15">
        <f>'Parameter values '!$G$19*(A96)+'Parameter values '!$G$20*(A96)^2+('Parameter values '!$G$21)*(A96)^3</f>
        <v>15971.5</v>
      </c>
      <c r="C96" s="15">
        <f t="shared" si="12"/>
        <v>221.16399999999885</v>
      </c>
      <c r="D96" s="15">
        <f>'Parameter values '!$G$19+2*('Parameter values '!$G$20)*$A96+3*('Parameter values '!$G$21)*($A96)^2</f>
        <v>220.2</v>
      </c>
      <c r="E96" s="15">
        <f t="shared" si="13"/>
        <v>2555.44</v>
      </c>
      <c r="F96" s="15">
        <f t="shared" si="14"/>
        <v>563.7226</v>
      </c>
      <c r="G96" s="15">
        <f t="shared" si="16"/>
        <v>3119.1626</v>
      </c>
      <c r="H96" s="15">
        <f t="shared" si="15"/>
        <v>1761.6</v>
      </c>
      <c r="I96" s="15"/>
      <c r="J96" s="15"/>
      <c r="K96" s="15"/>
    </row>
    <row r="97" spans="1:11" ht="12.75">
      <c r="A97">
        <f t="shared" si="11"/>
        <v>86</v>
      </c>
      <c r="B97" s="15">
        <f>'Parameter values '!$G$19*(A97)+'Parameter values '!$G$20*(A97)^2+('Parameter values '!$G$21)*(A97)^3</f>
        <v>16190.704000000002</v>
      </c>
      <c r="C97" s="15">
        <f t="shared" si="12"/>
        <v>219.20400000000154</v>
      </c>
      <c r="D97" s="15">
        <f>'Parameter values '!$G$19+2*('Parameter values '!$G$20)*$A97+3*('Parameter values '!$G$21)*($A97)^2</f>
        <v>218.19200000000006</v>
      </c>
      <c r="E97" s="15">
        <f t="shared" si="13"/>
        <v>2590.5126400000004</v>
      </c>
      <c r="F97" s="15">
        <f t="shared" si="14"/>
        <v>563.7226</v>
      </c>
      <c r="G97" s="15">
        <f t="shared" si="16"/>
        <v>3154.2352400000004</v>
      </c>
      <c r="H97" s="15">
        <f t="shared" si="15"/>
        <v>1745.5360000000005</v>
      </c>
      <c r="I97" s="15"/>
      <c r="J97" s="15"/>
      <c r="K97" s="15"/>
    </row>
    <row r="98" spans="1:11" ht="12.75">
      <c r="A98">
        <f t="shared" si="11"/>
        <v>87</v>
      </c>
      <c r="B98" s="15">
        <f>'Parameter values '!$G$19*(A98)+'Parameter values '!$G$20*(A98)^2+('Parameter values '!$G$21)*(A98)^3</f>
        <v>16407.852</v>
      </c>
      <c r="C98" s="15">
        <f t="shared" si="12"/>
        <v>217.1479999999974</v>
      </c>
      <c r="D98" s="15">
        <f>'Parameter values '!$G$19+2*('Parameter values '!$G$20)*$A98+3*('Parameter values '!$G$21)*($A98)^2</f>
        <v>216.08799999999997</v>
      </c>
      <c r="E98" s="15">
        <f t="shared" si="13"/>
        <v>2625.25632</v>
      </c>
      <c r="F98" s="15">
        <f t="shared" si="14"/>
        <v>563.7226</v>
      </c>
      <c r="G98" s="15">
        <f t="shared" si="16"/>
        <v>3188.97892</v>
      </c>
      <c r="H98" s="15">
        <f t="shared" si="15"/>
        <v>1728.7039999999997</v>
      </c>
      <c r="I98" s="15"/>
      <c r="J98" s="15"/>
      <c r="K98" s="15"/>
    </row>
    <row r="99" spans="1:11" ht="12.75">
      <c r="A99">
        <f t="shared" si="11"/>
        <v>88</v>
      </c>
      <c r="B99" s="15">
        <f>'Parameter values '!$G$19*(A99)+'Parameter values '!$G$20*(A99)^2+('Parameter values '!$G$21)*(A99)^3</f>
        <v>16622.848</v>
      </c>
      <c r="C99" s="15">
        <f t="shared" si="12"/>
        <v>214.99600000000282</v>
      </c>
      <c r="D99" s="15">
        <f>'Parameter values '!$G$19+2*('Parameter values '!$G$20)*$A99+3*('Parameter values '!$G$21)*($A99)^2</f>
        <v>213.88800000000003</v>
      </c>
      <c r="E99" s="15">
        <f t="shared" si="13"/>
        <v>2659.6556800000003</v>
      </c>
      <c r="F99" s="15">
        <f t="shared" si="14"/>
        <v>563.7226</v>
      </c>
      <c r="G99" s="15">
        <f t="shared" si="16"/>
        <v>3223.3782800000004</v>
      </c>
      <c r="H99" s="15">
        <f t="shared" si="15"/>
        <v>1711.1040000000003</v>
      </c>
      <c r="I99" s="15"/>
      <c r="J99" s="15"/>
      <c r="K99" s="15"/>
    </row>
    <row r="100" spans="1:11" ht="12.75">
      <c r="A100">
        <f t="shared" si="11"/>
        <v>89</v>
      </c>
      <c r="B100" s="15">
        <f>'Parameter values '!$G$19*(A100)+'Parameter values '!$G$20*(A100)^2+('Parameter values '!$G$21)*(A100)^3</f>
        <v>16835.596</v>
      </c>
      <c r="C100" s="15">
        <f t="shared" si="12"/>
        <v>212.7479999999996</v>
      </c>
      <c r="D100" s="15">
        <f>'Parameter values '!$G$19+2*('Parameter values '!$G$20)*$A100+3*('Parameter values '!$G$21)*($A100)^2</f>
        <v>211.59200000000004</v>
      </c>
      <c r="E100" s="15">
        <f t="shared" si="13"/>
        <v>2693.69536</v>
      </c>
      <c r="F100" s="15">
        <f t="shared" si="14"/>
        <v>563.7226</v>
      </c>
      <c r="G100" s="15">
        <f t="shared" si="16"/>
        <v>3257.41796</v>
      </c>
      <c r="H100" s="15">
        <f t="shared" si="15"/>
        <v>1692.7360000000003</v>
      </c>
      <c r="I100" s="15"/>
      <c r="J100" s="15"/>
      <c r="K100" s="15"/>
    </row>
    <row r="101" spans="1:11" ht="12.75">
      <c r="A101">
        <f t="shared" si="11"/>
        <v>90</v>
      </c>
      <c r="B101" s="15">
        <f>'Parameter values '!$G$19*(A101)+'Parameter values '!$G$20*(A101)^2+('Parameter values '!$G$21)*(A101)^3</f>
        <v>17046</v>
      </c>
      <c r="C101" s="15">
        <f t="shared" si="12"/>
        <v>210.40399999999863</v>
      </c>
      <c r="D101" s="15">
        <f>'Parameter values '!$G$19+2*('Parameter values '!$G$20)*$A101+3*('Parameter values '!$G$21)*($A101)^2</f>
        <v>209.2</v>
      </c>
      <c r="E101" s="15">
        <f t="shared" si="13"/>
        <v>2727.36</v>
      </c>
      <c r="F101" s="15">
        <f t="shared" si="14"/>
        <v>563.7226</v>
      </c>
      <c r="G101" s="15">
        <f t="shared" si="16"/>
        <v>3291.0826</v>
      </c>
      <c r="H101" s="15">
        <f t="shared" si="15"/>
        <v>1673.6</v>
      </c>
      <c r="I101" s="15"/>
      <c r="J101" s="15"/>
      <c r="K101" s="15"/>
    </row>
    <row r="102" spans="1:11" ht="12.75">
      <c r="A102">
        <f t="shared" si="11"/>
        <v>91</v>
      </c>
      <c r="B102" s="15">
        <f>'Parameter values '!$G$19*(A102)+'Parameter values '!$G$20*(A102)^2+('Parameter values '!$G$21)*(A102)^3</f>
        <v>17253.964</v>
      </c>
      <c r="C102" s="15">
        <f t="shared" si="12"/>
        <v>207.96399999999994</v>
      </c>
      <c r="D102" s="15">
        <f>'Parameter values '!$G$19+2*('Parameter values '!$G$20)*$A102+3*('Parameter values '!$G$21)*($A102)^2</f>
        <v>206.71200000000005</v>
      </c>
      <c r="E102" s="15">
        <f t="shared" si="13"/>
        <v>2760.63424</v>
      </c>
      <c r="F102" s="15">
        <f t="shared" si="14"/>
        <v>563.7226</v>
      </c>
      <c r="G102" s="15">
        <f t="shared" si="16"/>
        <v>3324.35684</v>
      </c>
      <c r="H102" s="15">
        <f t="shared" si="15"/>
        <v>1653.6960000000004</v>
      </c>
      <c r="I102" s="15"/>
      <c r="J102" s="15"/>
      <c r="K102" s="15"/>
    </row>
    <row r="103" spans="1:11" ht="12.75">
      <c r="A103">
        <f t="shared" si="11"/>
        <v>92</v>
      </c>
      <c r="B103" s="15">
        <f>'Parameter values '!$G$19*(A103)+'Parameter values '!$G$20*(A103)^2+('Parameter values '!$G$21)*(A103)^3</f>
        <v>17459.392</v>
      </c>
      <c r="C103" s="15">
        <f t="shared" si="12"/>
        <v>205.42799999999988</v>
      </c>
      <c r="D103" s="15">
        <f>'Parameter values '!$G$19+2*('Parameter values '!$G$20)*$A103+3*('Parameter values '!$G$21)*($A103)^2</f>
        <v>204.128</v>
      </c>
      <c r="E103" s="15">
        <f t="shared" si="13"/>
        <v>2793.50272</v>
      </c>
      <c r="F103" s="15">
        <f t="shared" si="14"/>
        <v>563.7226</v>
      </c>
      <c r="G103" s="15">
        <f t="shared" si="16"/>
        <v>3357.22532</v>
      </c>
      <c r="H103" s="15">
        <f t="shared" si="15"/>
        <v>1633.024</v>
      </c>
      <c r="I103" s="15"/>
      <c r="J103" s="15"/>
      <c r="K103" s="15"/>
    </row>
    <row r="104" spans="1:11" ht="12.75">
      <c r="A104">
        <f t="shared" si="11"/>
        <v>93</v>
      </c>
      <c r="B104" s="15">
        <f>'Parameter values '!$G$19*(A104)+'Parameter values '!$G$20*(A104)^2+('Parameter values '!$G$21)*(A104)^3</f>
        <v>17662.188000000002</v>
      </c>
      <c r="C104" s="15">
        <f t="shared" si="12"/>
        <v>202.7960000000021</v>
      </c>
      <c r="D104" s="15">
        <f>'Parameter values '!$G$19+2*('Parameter values '!$G$20)*$A104+3*('Parameter values '!$G$21)*($A104)^2</f>
        <v>201.44800000000004</v>
      </c>
      <c r="E104" s="15">
        <f t="shared" si="13"/>
        <v>2825.9500800000005</v>
      </c>
      <c r="F104" s="15">
        <f t="shared" si="14"/>
        <v>563.7226</v>
      </c>
      <c r="G104" s="15">
        <f t="shared" si="16"/>
        <v>3389.6726800000006</v>
      </c>
      <c r="H104" s="15">
        <f t="shared" si="15"/>
        <v>1611.5840000000003</v>
      </c>
      <c r="I104" s="15"/>
      <c r="J104" s="15"/>
      <c r="K104" s="15"/>
    </row>
    <row r="105" spans="1:11" ht="12.75">
      <c r="A105">
        <f t="shared" si="11"/>
        <v>94</v>
      </c>
      <c r="B105" s="15">
        <f>'Parameter values '!$G$19*(A105)+'Parameter values '!$G$20*(A105)^2+('Parameter values '!$G$21)*(A105)^3</f>
        <v>17862.256</v>
      </c>
      <c r="C105" s="15">
        <f t="shared" si="12"/>
        <v>200.0679999999993</v>
      </c>
      <c r="D105" s="15">
        <f>'Parameter values '!$G$19+2*('Parameter values '!$G$20)*$A105+3*('Parameter values '!$G$21)*($A105)^2</f>
        <v>198.67200000000008</v>
      </c>
      <c r="E105" s="15">
        <f t="shared" si="13"/>
        <v>2857.9609600000003</v>
      </c>
      <c r="F105" s="15">
        <f t="shared" si="14"/>
        <v>563.7226</v>
      </c>
      <c r="G105" s="15">
        <f t="shared" si="16"/>
        <v>3421.6835600000004</v>
      </c>
      <c r="H105" s="15">
        <f t="shared" si="15"/>
        <v>1589.3760000000007</v>
      </c>
      <c r="I105" s="15"/>
      <c r="J105" s="15"/>
      <c r="K105" s="15"/>
    </row>
    <row r="106" spans="1:11" ht="12.75">
      <c r="A106">
        <f t="shared" si="11"/>
        <v>95</v>
      </c>
      <c r="B106" s="15">
        <f>'Parameter values '!$G$19*(A106)+'Parameter values '!$G$20*(A106)^2+('Parameter values '!$G$21)*(A106)^3</f>
        <v>18059.5</v>
      </c>
      <c r="C106" s="15">
        <f t="shared" si="12"/>
        <v>197.24399999999878</v>
      </c>
      <c r="D106" s="15">
        <f>'Parameter values '!$G$19+2*('Parameter values '!$G$20)*$A106+3*('Parameter values '!$G$21)*($A106)^2</f>
        <v>195.8</v>
      </c>
      <c r="E106" s="15">
        <f t="shared" si="13"/>
        <v>2889.52</v>
      </c>
      <c r="F106" s="15">
        <f t="shared" si="14"/>
        <v>563.7226</v>
      </c>
      <c r="G106" s="15">
        <f t="shared" si="16"/>
        <v>3453.2426</v>
      </c>
      <c r="H106" s="15">
        <f t="shared" si="15"/>
        <v>1566.4</v>
      </c>
      <c r="I106" s="15"/>
      <c r="J106" s="15"/>
      <c r="K106" s="15"/>
    </row>
    <row r="107" spans="1:11" ht="12.75">
      <c r="A107">
        <f t="shared" si="11"/>
        <v>96</v>
      </c>
      <c r="B107" s="15">
        <f>'Parameter values '!$G$19*(A107)+'Parameter values '!$G$20*(A107)^2+('Parameter values '!$G$21)*(A107)^3</f>
        <v>18253.824</v>
      </c>
      <c r="C107" s="15">
        <f t="shared" si="12"/>
        <v>194.32400000000052</v>
      </c>
      <c r="D107" s="15">
        <f>'Parameter values '!$G$19+2*('Parameter values '!$G$20)*$A107+3*('Parameter values '!$G$21)*($A107)^2</f>
        <v>192.83200000000005</v>
      </c>
      <c r="E107" s="15">
        <f t="shared" si="13"/>
        <v>2920.61184</v>
      </c>
      <c r="F107" s="15">
        <f t="shared" si="14"/>
        <v>563.7226</v>
      </c>
      <c r="G107" s="15">
        <f t="shared" si="16"/>
        <v>3484.33444</v>
      </c>
      <c r="H107" s="15">
        <f t="shared" si="15"/>
        <v>1542.6560000000004</v>
      </c>
      <c r="I107" s="15"/>
      <c r="J107" s="15"/>
      <c r="K107" s="15"/>
    </row>
    <row r="108" spans="1:11" ht="12.75">
      <c r="A108">
        <f aca="true" t="shared" si="17" ref="A108:A139">A107+1</f>
        <v>97</v>
      </c>
      <c r="B108" s="15">
        <f>'Parameter values '!$G$19*(A108)+'Parameter values '!$G$20*(A108)^2+('Parameter values '!$G$21)*(A108)^3</f>
        <v>18445.132</v>
      </c>
      <c r="C108" s="15">
        <f aca="true" t="shared" si="18" ref="C108:C139">B108-B107</f>
        <v>191.3080000000009</v>
      </c>
      <c r="D108" s="15">
        <f>'Parameter values '!$G$19+2*('Parameter values '!$G$20)*$A108+3*('Parameter values '!$G$21)*($A108)^2</f>
        <v>189.76799999999997</v>
      </c>
      <c r="E108" s="15">
        <f aca="true" t="shared" si="19" ref="E108:E139">($F$4*$B108*$C$5)</f>
        <v>2951.22112</v>
      </c>
      <c r="F108" s="15">
        <f aca="true" t="shared" si="20" ref="F108:F139">$C$5*$C$8</f>
        <v>563.7226</v>
      </c>
      <c r="G108" s="15">
        <f t="shared" si="16"/>
        <v>3514.94372</v>
      </c>
      <c r="H108" s="15">
        <f aca="true" t="shared" si="21" ref="H108:H139">$F$4*D108</f>
        <v>1518.1439999999998</v>
      </c>
      <c r="I108" s="15"/>
      <c r="J108" s="15"/>
      <c r="K108" s="15"/>
    </row>
    <row r="109" spans="1:11" ht="12.75">
      <c r="A109">
        <f t="shared" si="17"/>
        <v>98</v>
      </c>
      <c r="B109" s="15">
        <f>'Parameter values '!$G$19*(A109)+'Parameter values '!$G$20*(A109)^2+('Parameter values '!$G$21)*(A109)^3</f>
        <v>18633.328</v>
      </c>
      <c r="C109" s="15">
        <f t="shared" si="18"/>
        <v>188.1959999999999</v>
      </c>
      <c r="D109" s="15">
        <f>'Parameter values '!$G$19+2*('Parameter values '!$G$20)*$A109+3*('Parameter values '!$G$21)*($A109)^2</f>
        <v>186.608</v>
      </c>
      <c r="E109" s="15">
        <f t="shared" si="19"/>
        <v>2981.3324800000005</v>
      </c>
      <c r="F109" s="15">
        <f t="shared" si="20"/>
        <v>563.7226</v>
      </c>
      <c r="G109" s="15">
        <f t="shared" si="16"/>
        <v>3545.0550800000005</v>
      </c>
      <c r="H109" s="15">
        <f t="shared" si="21"/>
        <v>1492.864</v>
      </c>
      <c r="I109" s="15"/>
      <c r="J109" s="15"/>
      <c r="K109" s="15"/>
    </row>
    <row r="110" spans="1:11" ht="12.75">
      <c r="A110">
        <f t="shared" si="17"/>
        <v>99</v>
      </c>
      <c r="B110" s="15">
        <f>'Parameter values '!$G$19*(A110)+'Parameter values '!$G$20*(A110)^2+('Parameter values '!$G$21)*(A110)^3</f>
        <v>18818.316000000006</v>
      </c>
      <c r="C110" s="15">
        <f t="shared" si="18"/>
        <v>184.98800000000483</v>
      </c>
      <c r="D110" s="15">
        <f>'Parameter values '!$G$19+2*('Parameter values '!$G$20)*$A110+3*('Parameter values '!$G$21)*($A110)^2</f>
        <v>183.35200000000003</v>
      </c>
      <c r="E110" s="15">
        <f t="shared" si="19"/>
        <v>3010.930560000001</v>
      </c>
      <c r="F110" s="15">
        <f t="shared" si="20"/>
        <v>563.7226</v>
      </c>
      <c r="G110" s="15">
        <f t="shared" si="16"/>
        <v>3574.653160000001</v>
      </c>
      <c r="H110" s="15">
        <f t="shared" si="21"/>
        <v>1466.8160000000003</v>
      </c>
      <c r="I110" s="15"/>
      <c r="J110" s="15"/>
      <c r="K110" s="15"/>
    </row>
    <row r="111" spans="1:11" ht="12.75">
      <c r="A111">
        <f t="shared" si="17"/>
        <v>100</v>
      </c>
      <c r="B111" s="15">
        <f>'Parameter values '!$G$19*(A111)+'Parameter values '!$G$20*(A111)^2+('Parameter values '!$G$21)*(A111)^3</f>
        <v>19000</v>
      </c>
      <c r="C111" s="15">
        <f t="shared" si="18"/>
        <v>181.68399999999383</v>
      </c>
      <c r="D111" s="15">
        <f>'Parameter values '!$G$19+2*('Parameter values '!$G$20)*$A111+3*('Parameter values '!$G$21)*($A111)^2</f>
        <v>180</v>
      </c>
      <c r="E111" s="15">
        <f t="shared" si="19"/>
        <v>3040</v>
      </c>
      <c r="F111" s="15">
        <f t="shared" si="20"/>
        <v>563.7226</v>
      </c>
      <c r="G111" s="15">
        <f t="shared" si="16"/>
        <v>3603.7226</v>
      </c>
      <c r="H111" s="15">
        <f t="shared" si="21"/>
        <v>1440</v>
      </c>
      <c r="I111" s="15"/>
      <c r="J111" s="15"/>
      <c r="K111" s="15"/>
    </row>
    <row r="112" spans="1:11" ht="12.75">
      <c r="A112">
        <f t="shared" si="17"/>
        <v>101</v>
      </c>
      <c r="B112" s="15">
        <f>'Parameter values '!$G$19*(A112)+'Parameter values '!$G$20*(A112)^2+('Parameter values '!$G$21)*(A112)^3</f>
        <v>19178.284000000007</v>
      </c>
      <c r="C112" s="15">
        <f t="shared" si="18"/>
        <v>178.28400000000693</v>
      </c>
      <c r="D112" s="15">
        <f>'Parameter values '!$G$19+2*('Parameter values '!$G$20)*$A112+3*('Parameter values '!$G$21)*($A112)^2</f>
        <v>176.55200000000002</v>
      </c>
      <c r="E112" s="15">
        <f t="shared" si="19"/>
        <v>3068.5254400000013</v>
      </c>
      <c r="F112" s="15">
        <f t="shared" si="20"/>
        <v>563.7226</v>
      </c>
      <c r="G112" s="15">
        <f t="shared" si="16"/>
        <v>3632.2480400000013</v>
      </c>
      <c r="H112" s="15">
        <f t="shared" si="21"/>
        <v>1412.4160000000002</v>
      </c>
      <c r="I112" s="15"/>
      <c r="J112" s="15"/>
      <c r="K112" s="15"/>
    </row>
    <row r="113" spans="1:11" ht="12.75">
      <c r="A113">
        <f t="shared" si="17"/>
        <v>102</v>
      </c>
      <c r="B113" s="15">
        <f>'Parameter values '!$G$19*(A113)+'Parameter values '!$G$20*(A113)^2+('Parameter values '!$G$21)*(A113)^3</f>
        <v>19353.072</v>
      </c>
      <c r="C113" s="15">
        <f t="shared" si="18"/>
        <v>174.7879999999932</v>
      </c>
      <c r="D113" s="15">
        <f>'Parameter values '!$G$19+2*('Parameter values '!$G$20)*$A113+3*('Parameter values '!$G$21)*($A113)^2</f>
        <v>173.00799999999998</v>
      </c>
      <c r="E113" s="15">
        <f t="shared" si="19"/>
        <v>3096.49152</v>
      </c>
      <c r="F113" s="15">
        <f t="shared" si="20"/>
        <v>563.7226</v>
      </c>
      <c r="G113" s="15">
        <f t="shared" si="16"/>
        <v>3660.21412</v>
      </c>
      <c r="H113" s="15">
        <f t="shared" si="21"/>
        <v>1384.0639999999999</v>
      </c>
      <c r="I113" s="15"/>
      <c r="J113" s="15"/>
      <c r="K113" s="15"/>
    </row>
    <row r="114" spans="1:11" ht="12.75">
      <c r="A114">
        <f t="shared" si="17"/>
        <v>103</v>
      </c>
      <c r="B114" s="15">
        <f>'Parameter values '!$G$19*(A114)+'Parameter values '!$G$20*(A114)^2+('Parameter values '!$G$21)*(A114)^3</f>
        <v>19524.268</v>
      </c>
      <c r="C114" s="15">
        <f t="shared" si="18"/>
        <v>171.1959999999999</v>
      </c>
      <c r="D114" s="15">
        <f>'Parameter values '!$G$19+2*('Parameter values '!$G$20)*$A114+3*('Parameter values '!$G$21)*($A114)^2</f>
        <v>169.368</v>
      </c>
      <c r="E114" s="15">
        <f t="shared" si="19"/>
        <v>3123.88288</v>
      </c>
      <c r="F114" s="15">
        <f t="shared" si="20"/>
        <v>563.7226</v>
      </c>
      <c r="G114" s="15">
        <f t="shared" si="16"/>
        <v>3687.60548</v>
      </c>
      <c r="H114" s="15">
        <f t="shared" si="21"/>
        <v>1354.944</v>
      </c>
      <c r="I114" s="15"/>
      <c r="J114" s="15"/>
      <c r="K114" s="15"/>
    </row>
    <row r="115" spans="1:11" ht="12.75">
      <c r="A115">
        <f t="shared" si="17"/>
        <v>104</v>
      </c>
      <c r="B115" s="15">
        <f>'Parameter values '!$G$19*(A115)+'Parameter values '!$G$20*(A115)^2+('Parameter values '!$G$21)*(A115)^3</f>
        <v>19691.775999999998</v>
      </c>
      <c r="C115" s="15">
        <f t="shared" si="18"/>
        <v>167.507999999998</v>
      </c>
      <c r="D115" s="15">
        <f>'Parameter values '!$G$19+2*('Parameter values '!$G$20)*$A115+3*('Parameter values '!$G$21)*($A115)^2</f>
        <v>165.63200000000006</v>
      </c>
      <c r="E115" s="15">
        <f t="shared" si="19"/>
        <v>3150.68416</v>
      </c>
      <c r="F115" s="15">
        <f t="shared" si="20"/>
        <v>563.7226</v>
      </c>
      <c r="G115" s="15">
        <f t="shared" si="16"/>
        <v>3714.40676</v>
      </c>
      <c r="H115" s="15">
        <f t="shared" si="21"/>
        <v>1325.0560000000005</v>
      </c>
      <c r="I115" s="15"/>
      <c r="J115" s="15"/>
      <c r="K115" s="15"/>
    </row>
    <row r="116" spans="1:11" ht="12.75">
      <c r="A116">
        <f t="shared" si="17"/>
        <v>105</v>
      </c>
      <c r="B116" s="15">
        <f>'Parameter values '!$G$19*(A116)+'Parameter values '!$G$20*(A116)^2+('Parameter values '!$G$21)*(A116)^3</f>
        <v>19855.5</v>
      </c>
      <c r="C116" s="15">
        <f t="shared" si="18"/>
        <v>163.72400000000198</v>
      </c>
      <c r="D116" s="15">
        <f>'Parameter values '!$G$19+2*('Parameter values '!$G$20)*$A116+3*('Parameter values '!$G$21)*($A116)^2</f>
        <v>161.79999999999995</v>
      </c>
      <c r="E116" s="15">
        <f t="shared" si="19"/>
        <v>3176.88</v>
      </c>
      <c r="F116" s="15">
        <f t="shared" si="20"/>
        <v>563.7226</v>
      </c>
      <c r="G116" s="15">
        <f t="shared" si="16"/>
        <v>3740.6026</v>
      </c>
      <c r="H116" s="15">
        <f t="shared" si="21"/>
        <v>1294.3999999999996</v>
      </c>
      <c r="I116" s="15"/>
      <c r="J116" s="15"/>
      <c r="K116" s="15"/>
    </row>
    <row r="117" spans="1:11" ht="12.75">
      <c r="A117">
        <f t="shared" si="17"/>
        <v>106</v>
      </c>
      <c r="B117" s="15">
        <f>'Parameter values '!$G$19*(A117)+'Parameter values '!$G$20*(A117)^2+('Parameter values '!$G$21)*(A117)^3</f>
        <v>20015.343999999997</v>
      </c>
      <c r="C117" s="15">
        <f t="shared" si="18"/>
        <v>159.84399999999732</v>
      </c>
      <c r="D117" s="15">
        <f>'Parameter values '!$G$19+2*('Parameter values '!$G$20)*$A117+3*('Parameter values '!$G$21)*($A117)^2</f>
        <v>157.87200000000007</v>
      </c>
      <c r="E117" s="15">
        <f t="shared" si="19"/>
        <v>3202.45504</v>
      </c>
      <c r="F117" s="15">
        <f t="shared" si="20"/>
        <v>563.7226</v>
      </c>
      <c r="G117" s="15">
        <f t="shared" si="16"/>
        <v>3766.17764</v>
      </c>
      <c r="H117" s="15">
        <f t="shared" si="21"/>
        <v>1262.9760000000006</v>
      </c>
      <c r="I117" s="15"/>
      <c r="J117" s="15"/>
      <c r="K117" s="15"/>
    </row>
    <row r="118" spans="1:11" ht="12.75">
      <c r="A118">
        <f t="shared" si="17"/>
        <v>107</v>
      </c>
      <c r="B118" s="15">
        <f>'Parameter values '!$G$19*(A118)+'Parameter values '!$G$20*(A118)^2+('Parameter values '!$G$21)*(A118)^3</f>
        <v>20171.212</v>
      </c>
      <c r="C118" s="15">
        <f t="shared" si="18"/>
        <v>155.8680000000022</v>
      </c>
      <c r="D118" s="15">
        <f>'Parameter values '!$G$19+2*('Parameter values '!$G$20)*$A118+3*('Parameter values '!$G$21)*($A118)^2</f>
        <v>153.84799999999996</v>
      </c>
      <c r="E118" s="15">
        <f t="shared" si="19"/>
        <v>3227.39392</v>
      </c>
      <c r="F118" s="15">
        <f t="shared" si="20"/>
        <v>563.7226</v>
      </c>
      <c r="G118" s="15">
        <f t="shared" si="16"/>
        <v>3791.11652</v>
      </c>
      <c r="H118" s="15">
        <f t="shared" si="21"/>
        <v>1230.7839999999997</v>
      </c>
      <c r="I118" s="15"/>
      <c r="J118" s="15"/>
      <c r="K118" s="15"/>
    </row>
    <row r="119" spans="1:11" ht="12.75">
      <c r="A119">
        <f t="shared" si="17"/>
        <v>108</v>
      </c>
      <c r="B119" s="15">
        <f>'Parameter values '!$G$19*(A119)+'Parameter values '!$G$20*(A119)^2+('Parameter values '!$G$21)*(A119)^3</f>
        <v>20323.008</v>
      </c>
      <c r="C119" s="15">
        <f t="shared" si="18"/>
        <v>151.7960000000021</v>
      </c>
      <c r="D119" s="15">
        <f>'Parameter values '!$G$19+2*('Parameter values '!$G$20)*$A119+3*('Parameter values '!$G$21)*($A119)^2</f>
        <v>149.72800000000007</v>
      </c>
      <c r="E119" s="15">
        <f t="shared" si="19"/>
        <v>3251.6812800000002</v>
      </c>
      <c r="F119" s="15">
        <f t="shared" si="20"/>
        <v>563.7226</v>
      </c>
      <c r="G119" s="15">
        <f t="shared" si="16"/>
        <v>3815.4038800000003</v>
      </c>
      <c r="H119" s="15">
        <f t="shared" si="21"/>
        <v>1197.8240000000005</v>
      </c>
      <c r="I119" s="15"/>
      <c r="J119" s="15"/>
      <c r="K119" s="15"/>
    </row>
    <row r="120" spans="1:11" ht="12.75">
      <c r="A120">
        <f t="shared" si="17"/>
        <v>109</v>
      </c>
      <c r="B120" s="15">
        <f>'Parameter values '!$G$19*(A120)+'Parameter values '!$G$20*(A120)^2+('Parameter values '!$G$21)*(A120)^3</f>
        <v>20470.636</v>
      </c>
      <c r="C120" s="15">
        <f t="shared" si="18"/>
        <v>147.62799999999697</v>
      </c>
      <c r="D120" s="15">
        <f>'Parameter values '!$G$19+2*('Parameter values '!$G$20)*$A120+3*('Parameter values '!$G$21)*($A120)^2</f>
        <v>145.51200000000006</v>
      </c>
      <c r="E120" s="15">
        <f t="shared" si="19"/>
        <v>3275.30176</v>
      </c>
      <c r="F120" s="15">
        <f t="shared" si="20"/>
        <v>563.7226</v>
      </c>
      <c r="G120" s="15">
        <f t="shared" si="16"/>
        <v>3839.02436</v>
      </c>
      <c r="H120" s="15">
        <f t="shared" si="21"/>
        <v>1164.0960000000005</v>
      </c>
      <c r="I120" s="15"/>
      <c r="J120" s="15"/>
      <c r="K120" s="15"/>
    </row>
    <row r="121" spans="1:11" ht="12.75">
      <c r="A121">
        <f t="shared" si="17"/>
        <v>110</v>
      </c>
      <c r="B121" s="15">
        <f>'Parameter values '!$G$19*(A121)+'Parameter values '!$G$20*(A121)^2+('Parameter values '!$G$21)*(A121)^3</f>
        <v>20614</v>
      </c>
      <c r="C121" s="15">
        <f t="shared" si="18"/>
        <v>143.3640000000014</v>
      </c>
      <c r="D121" s="15">
        <f>'Parameter values '!$G$19+2*('Parameter values '!$G$20)*$A121+3*('Parameter values '!$G$21)*($A121)^2</f>
        <v>141.19999999999993</v>
      </c>
      <c r="E121" s="15">
        <f t="shared" si="19"/>
        <v>3298.2400000000002</v>
      </c>
      <c r="F121" s="15">
        <f t="shared" si="20"/>
        <v>563.7226</v>
      </c>
      <c r="G121" s="15">
        <f t="shared" si="16"/>
        <v>3861.9626000000003</v>
      </c>
      <c r="H121" s="15">
        <f t="shared" si="21"/>
        <v>1129.5999999999995</v>
      </c>
      <c r="I121" s="15"/>
      <c r="J121" s="15"/>
      <c r="K121" s="15"/>
    </row>
    <row r="122" spans="1:11" ht="12.75">
      <c r="A122">
        <f t="shared" si="17"/>
        <v>111</v>
      </c>
      <c r="B122" s="15">
        <f>'Parameter values '!$G$19*(A122)+'Parameter values '!$G$20*(A122)^2+('Parameter values '!$G$21)*(A122)^3</f>
        <v>20753.003999999997</v>
      </c>
      <c r="C122" s="15">
        <f t="shared" si="18"/>
        <v>139.00399999999718</v>
      </c>
      <c r="D122" s="15">
        <f>'Parameter values '!$G$19+2*('Parameter values '!$G$20)*$A122+3*('Parameter values '!$G$21)*($A122)^2</f>
        <v>136.79200000000003</v>
      </c>
      <c r="E122" s="15">
        <f t="shared" si="19"/>
        <v>3320.4806399999998</v>
      </c>
      <c r="F122" s="15">
        <f t="shared" si="20"/>
        <v>563.7226</v>
      </c>
      <c r="G122" s="15">
        <f t="shared" si="16"/>
        <v>3884.20324</v>
      </c>
      <c r="H122" s="15">
        <f t="shared" si="21"/>
        <v>1094.3360000000002</v>
      </c>
      <c r="I122" s="15"/>
      <c r="J122" s="15"/>
      <c r="K122" s="15"/>
    </row>
    <row r="123" spans="1:11" ht="12.75">
      <c r="A123">
        <f t="shared" si="17"/>
        <v>112</v>
      </c>
      <c r="B123" s="15">
        <f>'Parameter values '!$G$19*(A123)+'Parameter values '!$G$20*(A123)^2+('Parameter values '!$G$21)*(A123)^3</f>
        <v>20887.552</v>
      </c>
      <c r="C123" s="15">
        <f t="shared" si="18"/>
        <v>134.5480000000025</v>
      </c>
      <c r="D123" s="15">
        <f>'Parameter values '!$G$19+2*('Parameter values '!$G$20)*$A123+3*('Parameter values '!$G$21)*($A123)^2</f>
        <v>132.288</v>
      </c>
      <c r="E123" s="15">
        <f t="shared" si="19"/>
        <v>3342.00832</v>
      </c>
      <c r="F123" s="15">
        <f t="shared" si="20"/>
        <v>563.7226</v>
      </c>
      <c r="G123" s="15">
        <f t="shared" si="16"/>
        <v>3905.73092</v>
      </c>
      <c r="H123" s="15">
        <f t="shared" si="21"/>
        <v>1058.304</v>
      </c>
      <c r="I123" s="15"/>
      <c r="J123" s="15"/>
      <c r="K123" s="15"/>
    </row>
    <row r="124" spans="1:11" ht="12.75">
      <c r="A124">
        <f t="shared" si="17"/>
        <v>113</v>
      </c>
      <c r="B124" s="15">
        <f>'Parameter values '!$G$19*(A124)+'Parameter values '!$G$20*(A124)^2+('Parameter values '!$G$21)*(A124)^3</f>
        <v>21017.548000000003</v>
      </c>
      <c r="C124" s="15">
        <f t="shared" si="18"/>
        <v>129.99600000000282</v>
      </c>
      <c r="D124" s="15">
        <f>'Parameter values '!$G$19+2*('Parameter values '!$G$20)*$A124+3*('Parameter values '!$G$21)*($A124)^2</f>
        <v>127.68799999999999</v>
      </c>
      <c r="E124" s="15">
        <f t="shared" si="19"/>
        <v>3362.8076800000003</v>
      </c>
      <c r="F124" s="15">
        <f t="shared" si="20"/>
        <v>563.7226</v>
      </c>
      <c r="G124" s="15">
        <f t="shared" si="16"/>
        <v>3926.5302800000004</v>
      </c>
      <c r="H124" s="15">
        <f t="shared" si="21"/>
        <v>1021.5039999999999</v>
      </c>
      <c r="I124" s="15"/>
      <c r="J124" s="15"/>
      <c r="K124" s="15"/>
    </row>
    <row r="125" spans="1:11" ht="12.75">
      <c r="A125">
        <f t="shared" si="17"/>
        <v>114</v>
      </c>
      <c r="B125" s="15">
        <f>'Parameter values '!$G$19*(A125)+'Parameter values '!$G$20*(A125)^2+('Parameter values '!$G$21)*(A125)^3</f>
        <v>21142.895999999997</v>
      </c>
      <c r="C125" s="15">
        <f t="shared" si="18"/>
        <v>125.3479999999945</v>
      </c>
      <c r="D125" s="15">
        <f>'Parameter values '!$G$19+2*('Parameter values '!$G$20)*$A125+3*('Parameter values '!$G$21)*($A125)^2</f>
        <v>122.99200000000008</v>
      </c>
      <c r="E125" s="15">
        <f t="shared" si="19"/>
        <v>3382.8633599999994</v>
      </c>
      <c r="F125" s="15">
        <f t="shared" si="20"/>
        <v>563.7226</v>
      </c>
      <c r="G125" s="15">
        <f t="shared" si="16"/>
        <v>3946.5859599999994</v>
      </c>
      <c r="H125" s="15">
        <f t="shared" si="21"/>
        <v>983.9360000000006</v>
      </c>
      <c r="I125" s="15"/>
      <c r="J125" s="15"/>
      <c r="K125" s="15"/>
    </row>
    <row r="126" spans="1:11" ht="12.75">
      <c r="A126">
        <f t="shared" si="17"/>
        <v>115</v>
      </c>
      <c r="B126" s="15">
        <f>'Parameter values '!$G$19*(A126)+'Parameter values '!$G$20*(A126)^2+('Parameter values '!$G$21)*(A126)^3</f>
        <v>21263.5</v>
      </c>
      <c r="C126" s="15">
        <f t="shared" si="18"/>
        <v>120.604000000003</v>
      </c>
      <c r="D126" s="15">
        <f>'Parameter values '!$G$19+2*('Parameter values '!$G$20)*$A126+3*('Parameter values '!$G$21)*($A126)^2</f>
        <v>118.19999999999993</v>
      </c>
      <c r="E126" s="15">
        <f t="shared" si="19"/>
        <v>3402.16</v>
      </c>
      <c r="F126" s="15">
        <f t="shared" si="20"/>
        <v>563.7226</v>
      </c>
      <c r="G126" s="15">
        <f t="shared" si="16"/>
        <v>3965.8826</v>
      </c>
      <c r="H126" s="15">
        <f t="shared" si="21"/>
        <v>945.5999999999995</v>
      </c>
      <c r="I126" s="15"/>
      <c r="J126" s="15"/>
      <c r="K126" s="15"/>
    </row>
    <row r="127" spans="1:11" ht="12.75">
      <c r="A127">
        <f t="shared" si="17"/>
        <v>116</v>
      </c>
      <c r="B127" s="15">
        <f>'Parameter values '!$G$19*(A127)+'Parameter values '!$G$20*(A127)^2+('Parameter values '!$G$21)*(A127)^3</f>
        <v>21379.264</v>
      </c>
      <c r="C127" s="15">
        <f t="shared" si="18"/>
        <v>115.76399999999921</v>
      </c>
      <c r="D127" s="15">
        <f>'Parameter values '!$G$19+2*('Parameter values '!$G$20)*$A127+3*('Parameter values '!$G$21)*($A127)^2</f>
        <v>113.31200000000001</v>
      </c>
      <c r="E127" s="15">
        <f t="shared" si="19"/>
        <v>3420.68224</v>
      </c>
      <c r="F127" s="15">
        <f t="shared" si="20"/>
        <v>563.7226</v>
      </c>
      <c r="G127" s="15">
        <f t="shared" si="16"/>
        <v>3984.40484</v>
      </c>
      <c r="H127" s="15">
        <f t="shared" si="21"/>
        <v>906.4960000000001</v>
      </c>
      <c r="I127" s="15"/>
      <c r="J127" s="15"/>
      <c r="K127" s="15"/>
    </row>
    <row r="128" spans="1:11" ht="12.75">
      <c r="A128">
        <f t="shared" si="17"/>
        <v>117</v>
      </c>
      <c r="B128" s="15">
        <f>'Parameter values '!$G$19*(A128)+'Parameter values '!$G$20*(A128)^2+('Parameter values '!$G$21)*(A128)^3</f>
        <v>21490.092</v>
      </c>
      <c r="C128" s="15">
        <f t="shared" si="18"/>
        <v>110.82800000000134</v>
      </c>
      <c r="D128" s="15">
        <f>'Parameter values '!$G$19+2*('Parameter values '!$G$20)*$A128+3*('Parameter values '!$G$21)*($A128)^2</f>
        <v>108.32799999999997</v>
      </c>
      <c r="E128" s="15">
        <f t="shared" si="19"/>
        <v>3438.41472</v>
      </c>
      <c r="F128" s="15">
        <f t="shared" si="20"/>
        <v>563.7226</v>
      </c>
      <c r="G128" s="15">
        <f t="shared" si="16"/>
        <v>4002.1373200000003</v>
      </c>
      <c r="H128" s="15">
        <f t="shared" si="21"/>
        <v>866.6239999999998</v>
      </c>
      <c r="I128" s="15"/>
      <c r="J128" s="15"/>
      <c r="K128" s="15"/>
    </row>
    <row r="129" spans="1:11" ht="12.75">
      <c r="A129">
        <f t="shared" si="17"/>
        <v>118</v>
      </c>
      <c r="B129" s="15">
        <f>'Parameter values '!$G$19*(A129)+'Parameter values '!$G$20*(A129)^2+('Parameter values '!$G$21)*(A129)^3</f>
        <v>21595.888000000003</v>
      </c>
      <c r="C129" s="15">
        <f t="shared" si="18"/>
        <v>105.7960000000021</v>
      </c>
      <c r="D129" s="15">
        <f>'Parameter values '!$G$19+2*('Parameter values '!$G$20)*$A129+3*('Parameter values '!$G$21)*($A129)^2</f>
        <v>103.24800000000005</v>
      </c>
      <c r="E129" s="15">
        <f t="shared" si="19"/>
        <v>3455.3420800000004</v>
      </c>
      <c r="F129" s="15">
        <f t="shared" si="20"/>
        <v>563.7226</v>
      </c>
      <c r="G129" s="15">
        <f t="shared" si="16"/>
        <v>4019.0646800000004</v>
      </c>
      <c r="H129" s="15">
        <f t="shared" si="21"/>
        <v>825.9840000000004</v>
      </c>
      <c r="I129" s="15"/>
      <c r="J129" s="15"/>
      <c r="K129" s="15"/>
    </row>
    <row r="130" spans="1:11" ht="12.75">
      <c r="A130">
        <f t="shared" si="17"/>
        <v>119</v>
      </c>
      <c r="B130" s="15">
        <f>'Parameter values '!$G$19*(A130)+'Parameter values '!$G$20*(A130)^2+('Parameter values '!$G$21)*(A130)^3</f>
        <v>21696.555999999997</v>
      </c>
      <c r="C130" s="15">
        <f t="shared" si="18"/>
        <v>100.66799999999421</v>
      </c>
      <c r="D130" s="15">
        <f>'Parameter values '!$G$19+2*('Parameter values '!$G$20)*$A130+3*('Parameter values '!$G$21)*($A130)^2</f>
        <v>98.072</v>
      </c>
      <c r="E130" s="15">
        <f t="shared" si="19"/>
        <v>3471.4489599999997</v>
      </c>
      <c r="F130" s="15">
        <f t="shared" si="20"/>
        <v>563.7226</v>
      </c>
      <c r="G130" s="15">
        <f t="shared" si="16"/>
        <v>4035.1715599999998</v>
      </c>
      <c r="H130" s="15">
        <f t="shared" si="21"/>
        <v>784.576</v>
      </c>
      <c r="I130" s="15"/>
      <c r="J130" s="15"/>
      <c r="K130" s="15"/>
    </row>
    <row r="131" spans="1:11" ht="12.75">
      <c r="A131">
        <f t="shared" si="17"/>
        <v>120</v>
      </c>
      <c r="B131" s="15">
        <f>'Parameter values '!$G$19*(A131)+'Parameter values '!$G$20*(A131)^2+('Parameter values '!$G$21)*(A131)^3</f>
        <v>21792</v>
      </c>
      <c r="C131" s="15">
        <f t="shared" si="18"/>
        <v>95.44400000000314</v>
      </c>
      <c r="D131" s="15">
        <f>'Parameter values '!$G$19+2*('Parameter values '!$G$20)*$A131+3*('Parameter values '!$G$21)*($A131)^2</f>
        <v>92.79999999999995</v>
      </c>
      <c r="E131" s="15">
        <f t="shared" si="19"/>
        <v>3486.7200000000003</v>
      </c>
      <c r="F131" s="15">
        <f t="shared" si="20"/>
        <v>563.7226</v>
      </c>
      <c r="G131" s="15">
        <f t="shared" si="16"/>
        <v>4050.4426000000003</v>
      </c>
      <c r="H131" s="15">
        <f t="shared" si="21"/>
        <v>742.3999999999996</v>
      </c>
      <c r="I131" s="15"/>
      <c r="J131" s="15"/>
      <c r="K131" s="15"/>
    </row>
    <row r="132" spans="1:11" ht="12.75">
      <c r="A132">
        <f t="shared" si="17"/>
        <v>121</v>
      </c>
      <c r="B132" s="15">
        <f>'Parameter values '!$G$19*(A132)+'Parameter values '!$G$20*(A132)^2+('Parameter values '!$G$21)*(A132)^3</f>
        <v>21882.123999999996</v>
      </c>
      <c r="C132" s="15">
        <f t="shared" si="18"/>
        <v>90.12399999999616</v>
      </c>
      <c r="D132" s="15">
        <f>'Parameter values '!$G$19+2*('Parameter values '!$G$20)*$A132+3*('Parameter values '!$G$21)*($A132)^2</f>
        <v>87.43200000000002</v>
      </c>
      <c r="E132" s="15">
        <f t="shared" si="19"/>
        <v>3501.1398399999994</v>
      </c>
      <c r="F132" s="15">
        <f t="shared" si="20"/>
        <v>563.7226</v>
      </c>
      <c r="G132" s="15">
        <f t="shared" si="16"/>
        <v>4064.8624399999994</v>
      </c>
      <c r="H132" s="15">
        <f t="shared" si="21"/>
        <v>699.4560000000001</v>
      </c>
      <c r="I132" s="15"/>
      <c r="J132" s="15"/>
      <c r="K132" s="15"/>
    </row>
    <row r="133" spans="1:11" ht="12.75">
      <c r="A133">
        <f t="shared" si="17"/>
        <v>122</v>
      </c>
      <c r="B133" s="15">
        <f>'Parameter values '!$G$19*(A133)+'Parameter values '!$G$20*(A133)^2+('Parameter values '!$G$21)*(A133)^3</f>
        <v>21966.832000000002</v>
      </c>
      <c r="C133" s="15">
        <f t="shared" si="18"/>
        <v>84.708000000006</v>
      </c>
      <c r="D133" s="15">
        <f>'Parameter values '!$G$19+2*('Parameter values '!$G$20)*$A133+3*('Parameter values '!$G$21)*($A133)^2</f>
        <v>81.96799999999996</v>
      </c>
      <c r="E133" s="15">
        <f t="shared" si="19"/>
        <v>3514.6931200000004</v>
      </c>
      <c r="F133" s="15">
        <f t="shared" si="20"/>
        <v>563.7226</v>
      </c>
      <c r="G133" s="15">
        <f t="shared" si="16"/>
        <v>4078.4157200000004</v>
      </c>
      <c r="H133" s="15">
        <f t="shared" si="21"/>
        <v>655.7439999999997</v>
      </c>
      <c r="I133" s="15"/>
      <c r="J133" s="15"/>
      <c r="K133" s="15"/>
    </row>
    <row r="134" spans="1:11" ht="12.75">
      <c r="A134">
        <f t="shared" si="17"/>
        <v>123</v>
      </c>
      <c r="B134" s="15">
        <f>'Parameter values '!$G$19*(A134)+'Parameter values '!$G$20*(A134)^2+('Parameter values '!$G$21)*(A134)^3</f>
        <v>22046.028000000002</v>
      </c>
      <c r="C134" s="15">
        <f t="shared" si="18"/>
        <v>79.19599999999991</v>
      </c>
      <c r="D134" s="15">
        <f>'Parameter values '!$G$19+2*('Parameter values '!$G$20)*$A134+3*('Parameter values '!$G$21)*($A134)^2</f>
        <v>76.40800000000002</v>
      </c>
      <c r="E134" s="15">
        <f t="shared" si="19"/>
        <v>3527.36448</v>
      </c>
      <c r="F134" s="15">
        <f t="shared" si="20"/>
        <v>563.7226</v>
      </c>
      <c r="G134" s="15">
        <f t="shared" si="16"/>
        <v>4091.0870800000002</v>
      </c>
      <c r="H134" s="15">
        <f t="shared" si="21"/>
        <v>611.2640000000001</v>
      </c>
      <c r="I134" s="15"/>
      <c r="J134" s="15"/>
      <c r="K134" s="15"/>
    </row>
    <row r="135" spans="1:11" ht="12.75">
      <c r="A135">
        <f t="shared" si="17"/>
        <v>124</v>
      </c>
      <c r="B135" s="15">
        <f>'Parameter values '!$G$19*(A135)+'Parameter values '!$G$20*(A135)^2+('Parameter values '!$G$21)*(A135)^3</f>
        <v>22119.615999999998</v>
      </c>
      <c r="C135" s="15">
        <f t="shared" si="18"/>
        <v>73.5879999999961</v>
      </c>
      <c r="D135" s="15">
        <f>'Parameter values '!$G$19+2*('Parameter values '!$G$20)*$A135+3*('Parameter values '!$G$21)*($A135)^2</f>
        <v>70.75200000000007</v>
      </c>
      <c r="E135" s="15">
        <f t="shared" si="19"/>
        <v>3539.13856</v>
      </c>
      <c r="F135" s="15">
        <f t="shared" si="20"/>
        <v>563.7226</v>
      </c>
      <c r="G135" s="15">
        <f t="shared" si="16"/>
        <v>4102.86116</v>
      </c>
      <c r="H135" s="15">
        <f t="shared" si="21"/>
        <v>566.0160000000005</v>
      </c>
      <c r="I135" s="15"/>
      <c r="J135" s="15"/>
      <c r="K135" s="15"/>
    </row>
    <row r="136" spans="1:11" ht="12.75">
      <c r="A136">
        <f t="shared" si="17"/>
        <v>125</v>
      </c>
      <c r="B136" s="15">
        <f>'Parameter values '!$G$19*(A136)+'Parameter values '!$G$20*(A136)^2+('Parameter values '!$G$21)*(A136)^3</f>
        <v>22187.5</v>
      </c>
      <c r="C136" s="15">
        <f t="shared" si="18"/>
        <v>67.88400000000183</v>
      </c>
      <c r="D136" s="15">
        <f>'Parameter values '!$G$19+2*('Parameter values '!$G$20)*$A136+3*('Parameter values '!$G$21)*($A136)^2</f>
        <v>65</v>
      </c>
      <c r="E136" s="15">
        <f t="shared" si="19"/>
        <v>3550</v>
      </c>
      <c r="F136" s="15">
        <f t="shared" si="20"/>
        <v>563.7226</v>
      </c>
      <c r="G136" s="15">
        <f t="shared" si="16"/>
        <v>4113.7226</v>
      </c>
      <c r="H136" s="15">
        <f t="shared" si="21"/>
        <v>520</v>
      </c>
      <c r="I136" s="15"/>
      <c r="J136" s="15"/>
      <c r="K136" s="15"/>
    </row>
    <row r="137" spans="1:11" ht="12.75">
      <c r="A137">
        <f t="shared" si="17"/>
        <v>126</v>
      </c>
      <c r="B137" s="15">
        <f>'Parameter values '!$G$19*(A137)+'Parameter values '!$G$20*(A137)^2+('Parameter values '!$G$21)*(A137)^3</f>
        <v>22249.584</v>
      </c>
      <c r="C137" s="15">
        <f t="shared" si="18"/>
        <v>62.08399999999892</v>
      </c>
      <c r="D137" s="15">
        <f>'Parameter values '!$G$19+2*('Parameter values '!$G$20)*$A137+3*('Parameter values '!$G$21)*($A137)^2</f>
        <v>59.152000000000044</v>
      </c>
      <c r="E137" s="15">
        <f t="shared" si="19"/>
        <v>3559.93344</v>
      </c>
      <c r="F137" s="15">
        <f t="shared" si="20"/>
        <v>563.7226</v>
      </c>
      <c r="G137" s="15">
        <f t="shared" si="16"/>
        <v>4123.65604</v>
      </c>
      <c r="H137" s="15">
        <f t="shared" si="21"/>
        <v>473.21600000000035</v>
      </c>
      <c r="I137" s="15"/>
      <c r="J137" s="15"/>
      <c r="K137" s="15"/>
    </row>
    <row r="138" spans="1:11" ht="12.75">
      <c r="A138">
        <f t="shared" si="17"/>
        <v>127</v>
      </c>
      <c r="B138" s="15">
        <f>'Parameter values '!$G$19*(A138)+'Parameter values '!$G$20*(A138)^2+('Parameter values '!$G$21)*(A138)^3</f>
        <v>22305.771999999997</v>
      </c>
      <c r="C138" s="15">
        <f t="shared" si="18"/>
        <v>56.18799999999828</v>
      </c>
      <c r="D138" s="15">
        <f>'Parameter values '!$G$19+2*('Parameter values '!$G$20)*$A138+3*('Parameter values '!$G$21)*($A138)^2</f>
        <v>53.20799999999997</v>
      </c>
      <c r="E138" s="15">
        <f t="shared" si="19"/>
        <v>3568.92352</v>
      </c>
      <c r="F138" s="15">
        <f t="shared" si="20"/>
        <v>563.7226</v>
      </c>
      <c r="G138" s="15">
        <f t="shared" si="16"/>
        <v>4132.646119999999</v>
      </c>
      <c r="H138" s="15">
        <f t="shared" si="21"/>
        <v>425.66399999999976</v>
      </c>
      <c r="I138" s="15"/>
      <c r="J138" s="15"/>
      <c r="K138" s="15"/>
    </row>
    <row r="139" spans="1:11" ht="12.75">
      <c r="A139">
        <f t="shared" si="17"/>
        <v>128</v>
      </c>
      <c r="B139" s="15">
        <f>'Parameter values '!$G$19*(A139)+'Parameter values '!$G$20*(A139)^2+('Parameter values '!$G$21)*(A139)^3</f>
        <v>22355.968</v>
      </c>
      <c r="C139" s="15">
        <f t="shared" si="18"/>
        <v>50.19600000000355</v>
      </c>
      <c r="D139" s="15">
        <f>'Parameter values '!$G$19+2*('Parameter values '!$G$20)*$A139+3*('Parameter values '!$G$21)*($A139)^2</f>
        <v>47.168000000000006</v>
      </c>
      <c r="E139" s="15">
        <f t="shared" si="19"/>
        <v>3576.9548800000002</v>
      </c>
      <c r="F139" s="15">
        <f t="shared" si="20"/>
        <v>563.7226</v>
      </c>
      <c r="G139" s="15">
        <f t="shared" si="16"/>
        <v>4140.67748</v>
      </c>
      <c r="H139" s="15">
        <f t="shared" si="21"/>
        <v>377.34400000000005</v>
      </c>
      <c r="I139" s="15"/>
      <c r="J139" s="15"/>
      <c r="K139" s="15"/>
    </row>
    <row r="140" spans="1:11" ht="12.75">
      <c r="A140">
        <f aca="true" t="shared" si="22" ref="A140:A156">A139+1</f>
        <v>129</v>
      </c>
      <c r="B140" s="15">
        <f>'Parameter values '!$G$19*(A140)+'Parameter values '!$G$20*(A140)^2+('Parameter values '!$G$21)*(A140)^3</f>
        <v>22400.076</v>
      </c>
      <c r="C140" s="15">
        <f aca="true" t="shared" si="23" ref="C140:C156">B140-B139</f>
        <v>44.108000000000175</v>
      </c>
      <c r="D140" s="15">
        <f>'Parameter values '!$G$19+2*('Parameter values '!$G$20)*$A140+3*('Parameter values '!$G$21)*($A140)^2</f>
        <v>41.03200000000004</v>
      </c>
      <c r="E140" s="15">
        <f aca="true" t="shared" si="24" ref="E140:E156">($F$4*$B140*$C$5)</f>
        <v>3584.01216</v>
      </c>
      <c r="F140" s="15">
        <f aca="true" t="shared" si="25" ref="F140:F156">$C$5*$C$8</f>
        <v>563.7226</v>
      </c>
      <c r="G140" s="15">
        <f t="shared" si="16"/>
        <v>4147.73476</v>
      </c>
      <c r="H140" s="15">
        <f aca="true" t="shared" si="26" ref="H140:H156">$F$4*D140</f>
        <v>328.2560000000003</v>
      </c>
      <c r="I140" s="15"/>
      <c r="J140" s="15"/>
      <c r="K140" s="15"/>
    </row>
    <row r="141" spans="1:11" ht="12.75">
      <c r="A141">
        <f t="shared" si="22"/>
        <v>130</v>
      </c>
      <c r="B141" s="15">
        <f>'Parameter values '!$G$19*(A141)+'Parameter values '!$G$20*(A141)^2+('Parameter values '!$G$21)*(A141)^3</f>
        <v>22438</v>
      </c>
      <c r="C141" s="15">
        <f t="shared" si="23"/>
        <v>37.92399999999907</v>
      </c>
      <c r="D141" s="15">
        <f>'Parameter values '!$G$19+2*('Parameter values '!$G$20)*$A141+3*('Parameter values '!$G$21)*($A141)^2</f>
        <v>34.799999999999955</v>
      </c>
      <c r="E141" s="15">
        <f t="shared" si="24"/>
        <v>3590.08</v>
      </c>
      <c r="F141" s="15">
        <f t="shared" si="25"/>
        <v>563.7226</v>
      </c>
      <c r="G141" s="15">
        <f aca="true" t="shared" si="27" ref="G141:G156">E141+F141</f>
        <v>4153.8026</v>
      </c>
      <c r="H141" s="15">
        <f t="shared" si="26"/>
        <v>278.39999999999964</v>
      </c>
      <c r="I141" s="15"/>
      <c r="J141" s="15"/>
      <c r="K141" s="15"/>
    </row>
    <row r="142" spans="1:11" ht="12.75">
      <c r="A142">
        <f t="shared" si="22"/>
        <v>131</v>
      </c>
      <c r="B142" s="15">
        <f>'Parameter values '!$G$19*(A142)+'Parameter values '!$G$20*(A142)^2+('Parameter values '!$G$21)*(A142)^3</f>
        <v>22469.644</v>
      </c>
      <c r="C142" s="15">
        <f t="shared" si="23"/>
        <v>31.644000000000233</v>
      </c>
      <c r="D142" s="15">
        <f>'Parameter values '!$G$19+2*('Parameter values '!$G$20)*$A142+3*('Parameter values '!$G$21)*($A142)^2</f>
        <v>28.47199999999998</v>
      </c>
      <c r="E142" s="15">
        <f t="shared" si="24"/>
        <v>3595.14304</v>
      </c>
      <c r="F142" s="15">
        <f t="shared" si="25"/>
        <v>563.7226</v>
      </c>
      <c r="G142" s="15">
        <f t="shared" si="27"/>
        <v>4158.86564</v>
      </c>
      <c r="H142" s="15">
        <f t="shared" si="26"/>
        <v>227.77599999999984</v>
      </c>
      <c r="I142" s="15"/>
      <c r="J142" s="15"/>
      <c r="K142" s="15"/>
    </row>
    <row r="143" spans="1:11" ht="12.75">
      <c r="A143">
        <f t="shared" si="22"/>
        <v>132</v>
      </c>
      <c r="B143" s="15">
        <f>'Parameter values '!$G$19*(A143)+'Parameter values '!$G$20*(A143)^2+('Parameter values '!$G$21)*(A143)^3</f>
        <v>22494.912000000004</v>
      </c>
      <c r="C143" s="15">
        <f t="shared" si="23"/>
        <v>25.268000000003667</v>
      </c>
      <c r="D143" s="15">
        <f>'Parameter values '!$G$19+2*('Parameter values '!$G$20)*$A143+3*('Parameter values '!$G$21)*($A143)^2</f>
        <v>22.048000000000002</v>
      </c>
      <c r="E143" s="15">
        <f t="shared" si="24"/>
        <v>3599.185920000001</v>
      </c>
      <c r="F143" s="15">
        <f t="shared" si="25"/>
        <v>563.7226</v>
      </c>
      <c r="G143" s="15">
        <f t="shared" si="27"/>
        <v>4162.908520000001</v>
      </c>
      <c r="H143" s="15">
        <f t="shared" si="26"/>
        <v>176.38400000000001</v>
      </c>
      <c r="I143" s="15"/>
      <c r="J143" s="15"/>
      <c r="K143" s="15"/>
    </row>
    <row r="144" spans="1:11" ht="12.75">
      <c r="A144">
        <f t="shared" si="22"/>
        <v>133</v>
      </c>
      <c r="B144" s="15">
        <f>'Parameter values '!$G$19*(A144)+'Parameter values '!$G$20*(A144)^2+('Parameter values '!$G$21)*(A144)^3</f>
        <v>22513.708</v>
      </c>
      <c r="C144" s="15">
        <f t="shared" si="23"/>
        <v>18.79599999999482</v>
      </c>
      <c r="D144" s="15">
        <f>'Parameter values '!$G$19+2*('Parameter values '!$G$20)*$A144+3*('Parameter values '!$G$21)*($A144)^2</f>
        <v>15.52800000000002</v>
      </c>
      <c r="E144" s="15">
        <f t="shared" si="24"/>
        <v>3602.19328</v>
      </c>
      <c r="F144" s="15">
        <f t="shared" si="25"/>
        <v>563.7226</v>
      </c>
      <c r="G144" s="15">
        <f t="shared" si="27"/>
        <v>4165.9158800000005</v>
      </c>
      <c r="H144" s="15">
        <f t="shared" si="26"/>
        <v>124.22400000000016</v>
      </c>
      <c r="I144" s="15"/>
      <c r="J144" s="15"/>
      <c r="K144" s="15"/>
    </row>
    <row r="145" spans="1:11" ht="12.75">
      <c r="A145">
        <f t="shared" si="22"/>
        <v>134</v>
      </c>
      <c r="B145" s="15">
        <f>'Parameter values '!$G$19*(A145)+'Parameter values '!$G$20*(A145)^2+('Parameter values '!$G$21)*(A145)^3</f>
        <v>22525.935999999994</v>
      </c>
      <c r="C145" s="15">
        <f t="shared" si="23"/>
        <v>12.227999999995518</v>
      </c>
      <c r="D145" s="15">
        <f>'Parameter values '!$G$19+2*('Parameter values '!$G$20)*$A145+3*('Parameter values '!$G$21)*($A145)^2</f>
        <v>8.912000000000035</v>
      </c>
      <c r="E145" s="15">
        <f t="shared" si="24"/>
        <v>3604.1497599999993</v>
      </c>
      <c r="F145" s="15">
        <f t="shared" si="25"/>
        <v>563.7226</v>
      </c>
      <c r="G145" s="15">
        <f t="shared" si="27"/>
        <v>4167.872359999999</v>
      </c>
      <c r="H145" s="15">
        <f t="shared" si="26"/>
        <v>71.29600000000028</v>
      </c>
      <c r="I145" s="15"/>
      <c r="J145" s="15"/>
      <c r="K145" s="15"/>
    </row>
    <row r="146" spans="1:11" ht="12.75">
      <c r="A146" s="6">
        <f t="shared" si="22"/>
        <v>135</v>
      </c>
      <c r="B146" s="31">
        <f>'Parameter values '!$G$19*(A146)+'Parameter values '!$G$20*(A146)^2+('Parameter values '!$G$21)*(A146)^3</f>
        <v>22531.5</v>
      </c>
      <c r="C146" s="31">
        <f t="shared" si="23"/>
        <v>5.564000000005763</v>
      </c>
      <c r="D146" s="15">
        <f>'Parameter values '!$G$19+2*('Parameter values '!$G$20)*$A146+3*('Parameter values '!$G$21)*($A146)^2</f>
        <v>2.199999999999932</v>
      </c>
      <c r="E146" s="15">
        <f t="shared" si="24"/>
        <v>3605.04</v>
      </c>
      <c r="F146" s="15">
        <f t="shared" si="25"/>
        <v>563.7226</v>
      </c>
      <c r="G146" s="15">
        <f t="shared" si="27"/>
        <v>4168.7626</v>
      </c>
      <c r="H146" s="15">
        <f t="shared" si="26"/>
        <v>17.599999999999454</v>
      </c>
      <c r="I146" s="15"/>
      <c r="J146" s="15"/>
      <c r="K146" s="15"/>
    </row>
    <row r="147" spans="1:11" ht="12.75">
      <c r="A147">
        <f t="shared" si="22"/>
        <v>136</v>
      </c>
      <c r="B147" s="15">
        <f>'Parameter values '!$G$19*(A147)+'Parameter values '!$G$20*(A147)^2+('Parameter values '!$G$21)*(A147)^3</f>
        <v>22530.303999999996</v>
      </c>
      <c r="C147" s="15">
        <f t="shared" si="23"/>
        <v>-1.1960000000035507</v>
      </c>
      <c r="D147" s="15">
        <f>'Parameter values '!$G$19+2*('Parameter values '!$G$20)*$A147+3*('Parameter values '!$G$21)*($A147)^2</f>
        <v>-4.607999999999947</v>
      </c>
      <c r="E147" s="15">
        <f t="shared" si="24"/>
        <v>3604.8486399999997</v>
      </c>
      <c r="F147" s="15">
        <f t="shared" si="25"/>
        <v>563.7226</v>
      </c>
      <c r="G147" s="15">
        <f t="shared" si="27"/>
        <v>4168.571239999999</v>
      </c>
      <c r="H147" s="15">
        <f t="shared" si="26"/>
        <v>-36.86399999999958</v>
      </c>
      <c r="I147" s="15"/>
      <c r="J147" s="15"/>
      <c r="K147" s="15"/>
    </row>
    <row r="148" spans="1:11" ht="12.75">
      <c r="A148">
        <f t="shared" si="22"/>
        <v>137</v>
      </c>
      <c r="B148" s="15">
        <f>'Parameter values '!$G$19*(A148)+'Parameter values '!$G$20*(A148)^2+('Parameter values '!$G$21)*(A148)^3</f>
        <v>22522.252</v>
      </c>
      <c r="C148" s="15">
        <f t="shared" si="23"/>
        <v>-8.051999999996042</v>
      </c>
      <c r="D148" s="15">
        <f>'Parameter values '!$G$19+2*('Parameter values '!$G$20)*$A148+3*('Parameter values '!$G$21)*($A148)^2</f>
        <v>-11.512000000000057</v>
      </c>
      <c r="E148" s="15">
        <f t="shared" si="24"/>
        <v>3603.56032</v>
      </c>
      <c r="F148" s="15">
        <f t="shared" si="25"/>
        <v>563.7226</v>
      </c>
      <c r="G148" s="15">
        <f t="shared" si="27"/>
        <v>4167.28292</v>
      </c>
      <c r="H148" s="15">
        <f t="shared" si="26"/>
        <v>-92.09600000000046</v>
      </c>
      <c r="I148" s="15"/>
      <c r="J148" s="15"/>
      <c r="K148" s="15"/>
    </row>
    <row r="149" spans="1:11" ht="12.75">
      <c r="A149">
        <f t="shared" si="22"/>
        <v>138</v>
      </c>
      <c r="B149" s="15">
        <f>'Parameter values '!$G$19*(A149)+'Parameter values '!$G$20*(A149)^2+('Parameter values '!$G$21)*(A149)^3</f>
        <v>22507.248</v>
      </c>
      <c r="C149" s="15">
        <f t="shared" si="23"/>
        <v>-15.004000000000815</v>
      </c>
      <c r="D149" s="15">
        <f>'Parameter values '!$G$19+2*('Parameter values '!$G$20)*$A149+3*('Parameter values '!$G$21)*($A149)^2</f>
        <v>-18.511999999999944</v>
      </c>
      <c r="E149" s="15">
        <f t="shared" si="24"/>
        <v>3601.15968</v>
      </c>
      <c r="F149" s="15">
        <f t="shared" si="25"/>
        <v>563.7226</v>
      </c>
      <c r="G149" s="15">
        <f t="shared" si="27"/>
        <v>4164.88228</v>
      </c>
      <c r="H149" s="15">
        <f t="shared" si="26"/>
        <v>-148.09599999999955</v>
      </c>
      <c r="I149" s="15"/>
      <c r="J149" s="15"/>
      <c r="K149" s="15"/>
    </row>
    <row r="150" spans="1:11" ht="12.75">
      <c r="A150">
        <f t="shared" si="22"/>
        <v>139</v>
      </c>
      <c r="B150" s="15">
        <f>'Parameter values '!$G$19*(A150)+'Parameter values '!$G$20*(A150)^2+('Parameter values '!$G$21)*(A150)^3</f>
        <v>22485.195999999996</v>
      </c>
      <c r="C150" s="15">
        <f t="shared" si="23"/>
        <v>-22.052000000003318</v>
      </c>
      <c r="D150" s="15">
        <f>'Parameter values '!$G$19+2*('Parameter values '!$G$20)*$A150+3*('Parameter values '!$G$21)*($A150)^2</f>
        <v>-25.607999999999947</v>
      </c>
      <c r="E150" s="15">
        <f t="shared" si="24"/>
        <v>3597.6313599999994</v>
      </c>
      <c r="F150" s="15">
        <f t="shared" si="25"/>
        <v>563.7226</v>
      </c>
      <c r="G150" s="15">
        <f t="shared" si="27"/>
        <v>4161.3539599999995</v>
      </c>
      <c r="H150" s="15">
        <f t="shared" si="26"/>
        <v>-204.86399999999958</v>
      </c>
      <c r="I150" s="15"/>
      <c r="J150" s="15"/>
      <c r="K150" s="15"/>
    </row>
    <row r="151" spans="1:11" ht="12.75">
      <c r="A151">
        <f t="shared" si="22"/>
        <v>140</v>
      </c>
      <c r="B151" s="15">
        <f>'Parameter values '!$G$19*(A151)+'Parameter values '!$G$20*(A151)^2+('Parameter values '!$G$21)*(A151)^3</f>
        <v>22456</v>
      </c>
      <c r="C151" s="15">
        <f t="shared" si="23"/>
        <v>-29.195999999996275</v>
      </c>
      <c r="D151" s="15">
        <f>'Parameter values '!$G$19+2*('Parameter values '!$G$20)*$A151+3*('Parameter values '!$G$21)*($A151)^2</f>
        <v>-32.80000000000007</v>
      </c>
      <c r="E151" s="15">
        <f t="shared" si="24"/>
        <v>3592.96</v>
      </c>
      <c r="F151" s="15">
        <f t="shared" si="25"/>
        <v>563.7226</v>
      </c>
      <c r="G151" s="15">
        <f t="shared" si="27"/>
        <v>4156.6826</v>
      </c>
      <c r="H151" s="15">
        <f t="shared" si="26"/>
        <v>-262.40000000000055</v>
      </c>
      <c r="I151" s="15"/>
      <c r="J151" s="15"/>
      <c r="K151" s="15"/>
    </row>
    <row r="152" spans="1:11" ht="12.75">
      <c r="A152">
        <f t="shared" si="22"/>
        <v>141</v>
      </c>
      <c r="B152" s="15">
        <f>'Parameter values '!$G$19*(A152)+'Parameter values '!$G$20*(A152)^2+('Parameter values '!$G$21)*(A152)^3</f>
        <v>22419.564000000006</v>
      </c>
      <c r="C152" s="15">
        <f t="shared" si="23"/>
        <v>-36.43599999999424</v>
      </c>
      <c r="D152" s="15">
        <f>'Parameter values '!$G$19+2*('Parameter values '!$G$20)*$A152+3*('Parameter values '!$G$21)*($A152)^2</f>
        <v>-40.087999999999965</v>
      </c>
      <c r="E152" s="15">
        <f t="shared" si="24"/>
        <v>3587.130240000001</v>
      </c>
      <c r="F152" s="15">
        <f t="shared" si="25"/>
        <v>563.7226</v>
      </c>
      <c r="G152" s="15">
        <f t="shared" si="27"/>
        <v>4150.852840000001</v>
      </c>
      <c r="H152" s="15">
        <f t="shared" si="26"/>
        <v>-320.7039999999997</v>
      </c>
      <c r="I152" s="15"/>
      <c r="J152" s="15"/>
      <c r="K152" s="15"/>
    </row>
    <row r="153" spans="1:11" ht="12.75">
      <c r="A153">
        <f t="shared" si="22"/>
        <v>142</v>
      </c>
      <c r="B153" s="15">
        <f>'Parameter values '!$G$19*(A153)+'Parameter values '!$G$20*(A153)^2+('Parameter values '!$G$21)*(A153)^3</f>
        <v>22375.791999999994</v>
      </c>
      <c r="C153" s="15">
        <f t="shared" si="23"/>
        <v>-43.77200000001176</v>
      </c>
      <c r="D153" s="15">
        <f>'Parameter values '!$G$19+2*('Parameter values '!$G$20)*$A153+3*('Parameter values '!$G$21)*($A153)^2</f>
        <v>-47.472000000000094</v>
      </c>
      <c r="E153" s="15">
        <f t="shared" si="24"/>
        <v>3580.1267199999993</v>
      </c>
      <c r="F153" s="15">
        <f t="shared" si="25"/>
        <v>563.7226</v>
      </c>
      <c r="G153" s="15">
        <f t="shared" si="27"/>
        <v>4143.849319999999</v>
      </c>
      <c r="H153" s="15">
        <f t="shared" si="26"/>
        <v>-379.77600000000075</v>
      </c>
      <c r="I153" s="15"/>
      <c r="J153" s="15"/>
      <c r="K153" s="15"/>
    </row>
    <row r="154" spans="1:11" ht="12.75">
      <c r="A154">
        <f t="shared" si="22"/>
        <v>143</v>
      </c>
      <c r="B154" s="15">
        <f>'Parameter values '!$G$19*(A154)+'Parameter values '!$G$20*(A154)^2+('Parameter values '!$G$21)*(A154)^3</f>
        <v>22324.587999999996</v>
      </c>
      <c r="C154" s="15">
        <f t="shared" si="23"/>
        <v>-51.203999999997905</v>
      </c>
      <c r="D154" s="15">
        <f>'Parameter values '!$G$19+2*('Parameter values '!$G$20)*$A154+3*('Parameter values '!$G$21)*($A154)^2</f>
        <v>-54.952</v>
      </c>
      <c r="E154" s="15">
        <f t="shared" si="24"/>
        <v>3571.9340799999995</v>
      </c>
      <c r="F154" s="15">
        <f t="shared" si="25"/>
        <v>563.7226</v>
      </c>
      <c r="G154" s="15">
        <f t="shared" si="27"/>
        <v>4135.65668</v>
      </c>
      <c r="H154" s="15">
        <f t="shared" si="26"/>
        <v>-439.616</v>
      </c>
      <c r="I154" s="15"/>
      <c r="J154" s="15"/>
      <c r="K154" s="15"/>
    </row>
    <row r="155" spans="1:11" ht="12.75">
      <c r="A155">
        <f t="shared" si="22"/>
        <v>144</v>
      </c>
      <c r="B155" s="15">
        <f>'Parameter values '!$G$19*(A155)+'Parameter values '!$G$20*(A155)^2+('Parameter values '!$G$21)*(A155)^3</f>
        <v>22265.856000000007</v>
      </c>
      <c r="C155" s="15">
        <f t="shared" si="23"/>
        <v>-58.73199999998906</v>
      </c>
      <c r="D155" s="15">
        <f>'Parameter values '!$G$19+2*('Parameter values '!$G$20)*$A155+3*('Parameter values '!$G$21)*($A155)^2</f>
        <v>-62.527999999999906</v>
      </c>
      <c r="E155" s="15">
        <f t="shared" si="24"/>
        <v>3562.5369600000013</v>
      </c>
      <c r="F155" s="15">
        <f t="shared" si="25"/>
        <v>563.7226</v>
      </c>
      <c r="G155" s="15">
        <f t="shared" si="27"/>
        <v>4126.259560000001</v>
      </c>
      <c r="H155" s="15">
        <f t="shared" si="26"/>
        <v>-500.22399999999925</v>
      </c>
      <c r="I155" s="15"/>
      <c r="J155" s="15"/>
      <c r="K155" s="15"/>
    </row>
    <row r="156" spans="1:11" ht="12.75">
      <c r="A156">
        <f t="shared" si="22"/>
        <v>145</v>
      </c>
      <c r="B156" s="15">
        <f>'Parameter values '!$G$19*(A156)+'Parameter values '!$G$20*(A156)^2+('Parameter values '!$G$21)*(A156)^3</f>
        <v>22199.5</v>
      </c>
      <c r="C156" s="15">
        <f t="shared" si="23"/>
        <v>-66.35600000000704</v>
      </c>
      <c r="D156" s="15">
        <f>'Parameter values '!$G$19+2*('Parameter values '!$G$20)*$A156+3*('Parameter values '!$G$21)*($A156)^2</f>
        <v>-70.20000000000005</v>
      </c>
      <c r="E156" s="15">
        <f t="shared" si="24"/>
        <v>3551.92</v>
      </c>
      <c r="F156" s="15">
        <f t="shared" si="25"/>
        <v>563.7226</v>
      </c>
      <c r="G156" s="15">
        <f t="shared" si="27"/>
        <v>4115.6426</v>
      </c>
      <c r="H156" s="15">
        <f t="shared" si="26"/>
        <v>-561.6000000000004</v>
      </c>
      <c r="I156" s="15"/>
      <c r="J156" s="15"/>
      <c r="K156" s="15"/>
    </row>
    <row r="157" spans="2:11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2:11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2:11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2:11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2:11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2:11" ht="12.75"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2:11" ht="12.75"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Millennium Student</cp:lastModifiedBy>
  <cp:lastPrinted>2000-11-22T17:40:13Z</cp:lastPrinted>
  <dcterms:created xsi:type="dcterms:W3CDTF">2000-11-22T12:21:36Z</dcterms:created>
  <dcterms:modified xsi:type="dcterms:W3CDTF">2003-02-15T13:52:26Z</dcterms:modified>
  <cp:category/>
  <cp:version/>
  <cp:contentType/>
  <cp:contentStatus/>
</cp:coreProperties>
</file>