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49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<sst xmlns="http://schemas.openxmlformats.org/spreadsheetml/2006/main" count="17" uniqueCount="17">
  <si>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(P-c)B =</t>
  </si>
  <si>
    <t>(P-c)1 =</t>
  </si>
  <si>
    <t>i (B)=</t>
  </si>
  <si>
    <t>i(S) =</t>
  </si>
  <si>
    <t>K(B) =</t>
  </si>
  <si>
    <t xml:space="preserve">K(S) = </t>
  </si>
  <si>
    <t>P-c(P=20)=</t>
  </si>
  <si>
    <t>T</t>
  </si>
  <si>
    <t>S</t>
  </si>
  <si>
    <t>G(S)</t>
  </si>
  <si>
    <t>PV(Base)</t>
  </si>
  <si>
    <t>PV(K=8,000)</t>
  </si>
  <si>
    <t>PV(c=5)</t>
  </si>
  <si>
    <t>PV (P=20)</t>
  </si>
  <si>
    <t>PV (i=0.05)</t>
  </si>
  <si>
    <t>palc183.xls</t>
  </si>
  <si>
    <t>Perman et al, Chapter 18, Problem 3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</si>
</sst>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2" borderId="0" xfId="0" applyFont="1" applyFill="1" applyAlignment="1">
      <alignment/>
    </xf>
    <xf numFmtId="2" fontId="1" fillId="2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4"/>
  <sheetViews>
    <sheetView tabSelected="1" workbookViewId="0" topLeftCell="A1">
      <selection activeCell="H26" sqref="H26"/>
    </sheetView>
  </sheetViews>
  <sheetFormatPr defaultColWidth="9.140625" defaultRowHeight="12.75"/>
  <cols>
    <col min="2" max="3" width="9.140625" style="1" customWidth="1"/>
    <col min="4" max="5" width="12.421875" style="1" customWidth="1"/>
    <col min="6" max="7" width="11.57421875" style="0" customWidth="1"/>
    <col min="8" max="8" width="10.00390625" style="0" customWidth="1"/>
  </cols>
  <sheetData>
    <row r="1" spans="1:5" ht="12" customHeight="1">
      <c r="A1" s="3" t="s">
        <v>16</v>
      </c>
      <c r="E1" s="1" t="s">
        <v>15</v>
      </c>
    </row>
    <row r="2" spans="3:7" ht="12.75">
      <c r="C2" s="1" t="s">
        <v>0</v>
      </c>
      <c r="D2" s="1">
        <v>8</v>
      </c>
      <c r="F2" t="s">
        <v>1</v>
      </c>
      <c r="G2">
        <v>5</v>
      </c>
    </row>
    <row r="3" spans="3:7" ht="12.75">
      <c r="C3" s="1" t="s">
        <v>2</v>
      </c>
      <c r="D3" s="1">
        <v>0.03</v>
      </c>
      <c r="F3" t="s">
        <v>3</v>
      </c>
      <c r="G3">
        <v>0.05</v>
      </c>
    </row>
    <row r="4" spans="3:7" ht="12.75">
      <c r="C4" s="1" t="s">
        <v>4</v>
      </c>
      <c r="D4" s="1">
        <v>5000</v>
      </c>
      <c r="F4" t="s">
        <v>5</v>
      </c>
      <c r="G4">
        <v>8000</v>
      </c>
    </row>
    <row r="5" spans="3:4" ht="12.75">
      <c r="C5" s="1" t="s">
        <v>6</v>
      </c>
      <c r="D5" s="1">
        <v>18</v>
      </c>
    </row>
    <row r="7" spans="1:8" s="4" customFormat="1" ht="12.75">
      <c r="A7" s="4" t="s">
        <v>7</v>
      </c>
      <c r="B7" s="5" t="s">
        <v>8</v>
      </c>
      <c r="C7" s="5" t="s">
        <v>9</v>
      </c>
      <c r="D7" s="5" t="s">
        <v>10</v>
      </c>
      <c r="E7" s="5" t="s">
        <v>11</v>
      </c>
      <c r="F7" s="4" t="s">
        <v>12</v>
      </c>
      <c r="G7" s="4" t="s">
        <v>13</v>
      </c>
      <c r="H7" s="4" t="s">
        <v>14</v>
      </c>
    </row>
    <row r="8" spans="1:3" ht="12.75">
      <c r="A8">
        <v>0</v>
      </c>
      <c r="B8" s="1">
        <f>50*(A8)+2*(A8)^2-(0.02)*(A8)^3</f>
        <v>0</v>
      </c>
      <c r="C8" s="1">
        <v>0</v>
      </c>
    </row>
    <row r="9" spans="1:8" ht="12.75">
      <c r="A9">
        <f>A8+1</f>
        <v>1</v>
      </c>
      <c r="B9" s="1">
        <f>50*(A9)+2*(A9)^2-(0.02)*(A9)^3</f>
        <v>51.98</v>
      </c>
      <c r="C9" s="1">
        <f>B9-B8</f>
        <v>51.98</v>
      </c>
      <c r="D9" s="1">
        <f>($D$2*B9*EXP(((-1)*($D$3))*A9)-5000)/(1-EXP((-1)*$D$3*A9))</f>
        <v>-155524.7135614309</v>
      </c>
      <c r="E9" s="1">
        <f>($D$2*B9*EXP(((-1)*($D$3))*A9)-$G$4)/(1-EXP((-1)*$D$3*A9))</f>
        <v>-257032.21344893324</v>
      </c>
      <c r="F9" s="1">
        <f>($G$2*B9*EXP(((-1)*($D$3))*A9)-5000)/(1-EXP((-1)*$D$3*A9))</f>
        <v>-160645.13340558327</v>
      </c>
      <c r="G9" s="1">
        <f>($D$5*B9*EXP(((-1)*($D$3))*A9)-5000)/(1-EXP((-1)*$D$3*A9))</f>
        <v>-138456.64741425632</v>
      </c>
      <c r="H9" s="1">
        <f>($D$2*B9*EXP(((-1)*($G$3))*A9)-5000)/(1-EXP((-1)*$G$3*A9))</f>
        <v>-94410.21987085293</v>
      </c>
    </row>
    <row r="10" spans="1:8" ht="12.75">
      <c r="A10">
        <f>A9+1</f>
        <v>2</v>
      </c>
      <c r="B10" s="1">
        <f>50*(A10)+2*(A10)^2-(0.02)*(A10)^3</f>
        <v>107.84</v>
      </c>
      <c r="C10" s="1">
        <f aca="true" t="shared" si="0" ref="C10:C25">B10-B9</f>
        <v>55.86000000000001</v>
      </c>
      <c r="D10" s="1">
        <f aca="true" t="shared" si="1" ref="D10:D25">($D$2*B10*EXP(((-1)*($D$3))*A10)-5000)/(1-EXP((-1)*$D$3*A10))</f>
        <v>-71906.71182558905</v>
      </c>
      <c r="E10" s="1">
        <f aca="true" t="shared" si="2" ref="E10:E25">($D$2*B10*EXP(((-1)*($D$3))*A10)-$G$4)/(1-EXP((-1)*$D$3*A10))</f>
        <v>-123421.7109256662</v>
      </c>
      <c r="F10" s="1">
        <f aca="true" t="shared" si="3" ref="F10:F25">($G$2*B10*EXP(((-1)*($D$3))*A10)-5000)/(1-EXP((-1)*$D$3*A10))</f>
        <v>-77138.56932854137</v>
      </c>
      <c r="G10" s="1">
        <f aca="true" t="shared" si="4" ref="G10:G25">($D$5*B10*EXP(((-1)*($D$3))*A10)-5000)/(1-EXP((-1)*$D$3*A10))</f>
        <v>-54467.18681574799</v>
      </c>
      <c r="H10" s="1">
        <f aca="true" t="shared" si="5" ref="H10:H25">($D$2*B10*EXP(((-1)*($G$3))*A10)-5000)/(1-EXP((-1)*$G$3*A10))</f>
        <v>-44338.63158847889</v>
      </c>
    </row>
    <row r="11" spans="1:8" ht="12.75">
      <c r="A11">
        <f>A10+1</f>
        <v>3</v>
      </c>
      <c r="B11" s="1">
        <f>50*(A11)+2*(A11)^2-(0.02)*(A11)^3</f>
        <v>167.46</v>
      </c>
      <c r="C11" s="1">
        <f t="shared" si="0"/>
        <v>59.620000000000005</v>
      </c>
      <c r="D11" s="1">
        <f t="shared" si="1"/>
        <v>-43867.510916862826</v>
      </c>
      <c r="E11" s="1">
        <f t="shared" si="2"/>
        <v>-78723.34121328183</v>
      </c>
      <c r="F11" s="1">
        <f t="shared" si="3"/>
        <v>-49202.08825830115</v>
      </c>
      <c r="G11" s="1">
        <f t="shared" si="4"/>
        <v>-26085.58644540172</v>
      </c>
      <c r="H11" s="1">
        <f t="shared" si="5"/>
        <v>-27617.710184769818</v>
      </c>
    </row>
    <row r="12" spans="1:8" ht="12.75">
      <c r="A12">
        <f aca="true" t="shared" si="6" ref="A12:A25">A11+1</f>
        <v>4</v>
      </c>
      <c r="B12" s="1">
        <f aca="true" t="shared" si="7" ref="B12:B24">50*(A12)+2*(A12)^2-0.02*(A12)^3</f>
        <v>230.72</v>
      </c>
      <c r="C12" s="1">
        <f t="shared" si="0"/>
        <v>63.25999999999999</v>
      </c>
      <c r="D12" s="1">
        <f t="shared" si="1"/>
        <v>-29739.74816575188</v>
      </c>
      <c r="E12" s="1">
        <f t="shared" si="2"/>
        <v>-56269.74096821956</v>
      </c>
      <c r="F12" s="1">
        <f t="shared" si="3"/>
        <v>-35168.58810513722</v>
      </c>
      <c r="G12" s="1">
        <f t="shared" si="4"/>
        <v>-11643.615034467408</v>
      </c>
      <c r="H12" s="1">
        <f t="shared" si="5"/>
        <v>-19246.61565290041</v>
      </c>
    </row>
    <row r="13" spans="1:8" ht="12.75">
      <c r="A13">
        <f t="shared" si="6"/>
        <v>5</v>
      </c>
      <c r="B13" s="1">
        <f t="shared" si="7"/>
        <v>297.5</v>
      </c>
      <c r="C13" s="1">
        <f t="shared" si="0"/>
        <v>66.78</v>
      </c>
      <c r="D13" s="1">
        <f t="shared" si="1"/>
        <v>-21189.404391992208</v>
      </c>
      <c r="E13" s="1">
        <f t="shared" si="2"/>
        <v>-42726.890337021454</v>
      </c>
      <c r="F13" s="1">
        <f t="shared" si="3"/>
        <v>-26704.30646063841</v>
      </c>
      <c r="G13" s="1">
        <f t="shared" si="4"/>
        <v>-2806.397496504873</v>
      </c>
      <c r="H13" s="1">
        <f t="shared" si="5"/>
        <v>-14224.526560172033</v>
      </c>
    </row>
    <row r="14" spans="1:8" ht="12.75">
      <c r="A14">
        <f t="shared" si="6"/>
        <v>6</v>
      </c>
      <c r="B14" s="1">
        <f t="shared" si="7"/>
        <v>367.68</v>
      </c>
      <c r="C14" s="1">
        <f t="shared" si="0"/>
        <v>70.18</v>
      </c>
      <c r="D14" s="1">
        <f t="shared" si="1"/>
        <v>-15438.02618296109</v>
      </c>
      <c r="E14" s="1">
        <f t="shared" si="2"/>
        <v>-33649.6685683583</v>
      </c>
      <c r="F14" s="1">
        <f t="shared" si="3"/>
        <v>-21031.04285522394</v>
      </c>
      <c r="G14" s="1">
        <f t="shared" si="4"/>
        <v>3205.3627245817233</v>
      </c>
      <c r="H14" s="1">
        <f t="shared" si="5"/>
        <v>-10883.973635715316</v>
      </c>
    </row>
    <row r="15" spans="1:8" ht="12.75">
      <c r="A15">
        <f t="shared" si="6"/>
        <v>7</v>
      </c>
      <c r="B15" s="1">
        <f t="shared" si="7"/>
        <v>441.14</v>
      </c>
      <c r="C15" s="1">
        <f t="shared" si="0"/>
        <v>73.45999999999998</v>
      </c>
      <c r="D15" s="1">
        <f t="shared" si="1"/>
        <v>-11294.471976839754</v>
      </c>
      <c r="E15" s="1">
        <f t="shared" si="2"/>
        <v>-27132.647715526295</v>
      </c>
      <c r="F15" s="1">
        <f t="shared" si="3"/>
        <v>-16957.90482220393</v>
      </c>
      <c r="G15" s="1">
        <f t="shared" si="4"/>
        <v>7583.63750770751</v>
      </c>
      <c r="H15" s="1">
        <f t="shared" si="5"/>
        <v>-8509.887618207396</v>
      </c>
    </row>
    <row r="16" spans="1:8" ht="12.75">
      <c r="A16">
        <f t="shared" si="6"/>
        <v>8</v>
      </c>
      <c r="B16" s="1">
        <f t="shared" si="7"/>
        <v>517.76</v>
      </c>
      <c r="C16" s="1">
        <f t="shared" si="0"/>
        <v>76.62</v>
      </c>
      <c r="D16" s="1">
        <f t="shared" si="1"/>
        <v>-8162.8486171604445</v>
      </c>
      <c r="E16" s="1">
        <f t="shared" si="2"/>
        <v>-22222.791096041146</v>
      </c>
      <c r="F16" s="1">
        <f t="shared" si="3"/>
        <v>-13889.244435025716</v>
      </c>
      <c r="G16" s="1">
        <f t="shared" si="4"/>
        <v>10925.137442390465</v>
      </c>
      <c r="H16" s="1">
        <f t="shared" si="5"/>
        <v>-6744.361363132997</v>
      </c>
    </row>
    <row r="17" spans="1:8" ht="12.75">
      <c r="A17">
        <f t="shared" si="6"/>
        <v>9</v>
      </c>
      <c r="B17" s="1">
        <f t="shared" si="7"/>
        <v>597.42</v>
      </c>
      <c r="C17" s="1">
        <f t="shared" si="0"/>
        <v>79.65999999999997</v>
      </c>
      <c r="D17" s="1">
        <f t="shared" si="1"/>
        <v>-5711.823563889529</v>
      </c>
      <c r="E17" s="1">
        <f t="shared" si="2"/>
        <v>-18390.35280459195</v>
      </c>
      <c r="F17" s="1">
        <f t="shared" si="3"/>
        <v>-11493.970502869968</v>
      </c>
      <c r="G17" s="1">
        <f t="shared" si="4"/>
        <v>13561.999566045268</v>
      </c>
      <c r="H17" s="1">
        <f t="shared" si="5"/>
        <v>-5388.237320320167</v>
      </c>
    </row>
    <row r="18" spans="1:8" ht="12.75">
      <c r="A18">
        <f t="shared" si="6"/>
        <v>10</v>
      </c>
      <c r="B18" s="1">
        <f t="shared" si="7"/>
        <v>680</v>
      </c>
      <c r="C18" s="1">
        <f t="shared" si="0"/>
        <v>82.58000000000004</v>
      </c>
      <c r="D18" s="1">
        <f t="shared" si="1"/>
        <v>-3742.349798055563</v>
      </c>
      <c r="E18" s="1">
        <f t="shared" si="2"/>
        <v>-15317.23753858581</v>
      </c>
      <c r="F18" s="1">
        <f t="shared" si="3"/>
        <v>-9573.273461616132</v>
      </c>
      <c r="G18" s="1">
        <f t="shared" si="4"/>
        <v>15694.062413813</v>
      </c>
      <c r="H18" s="1">
        <f t="shared" si="5"/>
        <v>-4321.742603683809</v>
      </c>
    </row>
    <row r="19" spans="1:8" ht="12.75">
      <c r="A19">
        <f t="shared" si="6"/>
        <v>11</v>
      </c>
      <c r="B19" s="1">
        <f t="shared" si="7"/>
        <v>765.38</v>
      </c>
      <c r="C19" s="1">
        <f t="shared" si="0"/>
        <v>85.38</v>
      </c>
      <c r="D19" s="1">
        <f t="shared" si="1"/>
        <v>-2127.540793637762</v>
      </c>
      <c r="E19" s="1">
        <f t="shared" si="2"/>
        <v>-12800.800534240692</v>
      </c>
      <c r="F19" s="1">
        <f t="shared" si="3"/>
        <v>-8000.500333900432</v>
      </c>
      <c r="G19" s="1">
        <f t="shared" si="4"/>
        <v>17448.99100723781</v>
      </c>
      <c r="H19" s="1">
        <f t="shared" si="5"/>
        <v>-3468.4140772222568</v>
      </c>
    </row>
    <row r="20" spans="1:8" ht="12.75">
      <c r="A20">
        <f t="shared" si="6"/>
        <v>12</v>
      </c>
      <c r="B20" s="1">
        <f t="shared" si="7"/>
        <v>853.44</v>
      </c>
      <c r="C20" s="1">
        <f t="shared" si="0"/>
        <v>88.06000000000006</v>
      </c>
      <c r="D20" s="1">
        <f t="shared" si="1"/>
        <v>-782.6080146112002</v>
      </c>
      <c r="E20" s="1">
        <f t="shared" si="2"/>
        <v>-10705.747545870174</v>
      </c>
      <c r="F20" s="1">
        <f t="shared" si="3"/>
        <v>-6691.092216168858</v>
      </c>
      <c r="G20" s="1">
        <f t="shared" si="4"/>
        <v>18912.33932391433</v>
      </c>
      <c r="H20" s="1">
        <f t="shared" si="5"/>
        <v>-2777.060931909205</v>
      </c>
    </row>
    <row r="21" spans="1:8" ht="12.75">
      <c r="A21">
        <f t="shared" si="6"/>
        <v>13</v>
      </c>
      <c r="B21" s="1">
        <f t="shared" si="7"/>
        <v>944.06</v>
      </c>
      <c r="C21" s="1">
        <f t="shared" si="0"/>
        <v>90.61999999999989</v>
      </c>
      <c r="D21" s="1">
        <f t="shared" si="1"/>
        <v>351.3265790488339</v>
      </c>
      <c r="E21" s="1">
        <f t="shared" si="2"/>
        <v>-8938.234842449672</v>
      </c>
      <c r="F21" s="1">
        <f t="shared" si="3"/>
        <v>-5586.396776531045</v>
      </c>
      <c r="G21" s="1">
        <f t="shared" si="4"/>
        <v>20143.737764315098</v>
      </c>
      <c r="H21" s="1">
        <f t="shared" si="5"/>
        <v>-2212.052243754977</v>
      </c>
    </row>
    <row r="22" spans="1:8" ht="12.75">
      <c r="A22">
        <f t="shared" si="6"/>
        <v>14</v>
      </c>
      <c r="B22" s="1">
        <f t="shared" si="7"/>
        <v>1037.12</v>
      </c>
      <c r="C22" s="1">
        <f t="shared" si="0"/>
        <v>93.05999999999995</v>
      </c>
      <c r="D22" s="1">
        <f t="shared" si="1"/>
        <v>1316.4805233450763</v>
      </c>
      <c r="E22" s="1">
        <f t="shared" si="2"/>
        <v>-7431.069210359681</v>
      </c>
      <c r="F22" s="1">
        <f t="shared" si="3"/>
        <v>-4644.418256474801</v>
      </c>
      <c r="G22" s="1">
        <f t="shared" si="4"/>
        <v>21186.143122744666</v>
      </c>
      <c r="H22" s="1">
        <f t="shared" si="5"/>
        <v>-1747.7670089517208</v>
      </c>
    </row>
    <row r="23" spans="1:8" ht="12.75">
      <c r="A23">
        <f t="shared" si="6"/>
        <v>15</v>
      </c>
      <c r="B23" s="1">
        <f t="shared" si="7"/>
        <v>1132.5</v>
      </c>
      <c r="C23" s="1">
        <f t="shared" si="0"/>
        <v>95.38000000000011</v>
      </c>
      <c r="D23" s="1">
        <f t="shared" si="1"/>
        <v>2143.9608434548245</v>
      </c>
      <c r="E23" s="1">
        <f t="shared" si="2"/>
        <v>-6134.827957127557</v>
      </c>
      <c r="F23" s="1">
        <f t="shared" si="3"/>
        <v>-3834.2674732047244</v>
      </c>
      <c r="G23" s="1">
        <f t="shared" si="4"/>
        <v>22071.388565653317</v>
      </c>
      <c r="H23" s="1">
        <f t="shared" si="5"/>
        <v>-1365.2641543264856</v>
      </c>
    </row>
    <row r="24" spans="1:8" ht="12.75">
      <c r="A24">
        <f t="shared" si="6"/>
        <v>16</v>
      </c>
      <c r="B24" s="1">
        <f t="shared" si="7"/>
        <v>1230.08</v>
      </c>
      <c r="C24" s="1">
        <f t="shared" si="0"/>
        <v>97.57999999999993</v>
      </c>
      <c r="D24" s="1">
        <f t="shared" si="1"/>
        <v>2857.232799755883</v>
      </c>
      <c r="E24" s="1">
        <f t="shared" si="2"/>
        <v>-5012.308913585255</v>
      </c>
      <c r="F24" s="1">
        <f t="shared" si="3"/>
        <v>-3132.693070990785</v>
      </c>
      <c r="G24" s="1">
        <f t="shared" si="4"/>
        <v>22823.652368911444</v>
      </c>
      <c r="H24" s="1">
        <f t="shared" si="5"/>
        <v>-1050.2012723847195</v>
      </c>
    </row>
    <row r="25" spans="1:8" ht="12.75">
      <c r="A25">
        <f t="shared" si="6"/>
        <v>17</v>
      </c>
      <c r="B25" s="1">
        <f aca="true" t="shared" si="8" ref="B25:B40">50*(A25)+2*(A25)^2-0.02*(A25)^3</f>
        <v>1329.74</v>
      </c>
      <c r="C25" s="1">
        <f t="shared" si="0"/>
        <v>99.66000000000008</v>
      </c>
      <c r="D25" s="1">
        <f t="shared" si="1"/>
        <v>3474.3643728196016</v>
      </c>
      <c r="E25" s="1">
        <f t="shared" si="2"/>
        <v>-4034.9392566144456</v>
      </c>
      <c r="F25" s="1">
        <f t="shared" si="3"/>
        <v>-2521.8370353840287</v>
      </c>
      <c r="G25" s="1">
        <f t="shared" si="4"/>
        <v>23461.702400165035</v>
      </c>
      <c r="H25" s="1">
        <f t="shared" si="5"/>
        <v>-791.4878895923623</v>
      </c>
    </row>
    <row r="26" spans="1:8" ht="12.75">
      <c r="A26">
        <f aca="true" t="shared" si="9" ref="A26:A41">A25+1</f>
        <v>18</v>
      </c>
      <c r="B26" s="1">
        <f t="shared" si="8"/>
        <v>1431.36</v>
      </c>
      <c r="C26" s="1">
        <f aca="true" t="shared" si="10" ref="C26:C41">B26-B25</f>
        <v>101.61999999999989</v>
      </c>
      <c r="D26" s="1">
        <f aca="true" t="shared" si="11" ref="D26:D41">($D$2*B26*EXP(((-1)*($D$3))*A26)-5000)/(1-EXP((-1)*$D$3*A26))</f>
        <v>4009.522590768846</v>
      </c>
      <c r="E26" s="1">
        <f aca="true" t="shared" si="12" ref="E26:E41">($D$2*B26*EXP(((-1)*($D$3))*A26)-$G$4)/(1-EXP((-1)*$D$3*A26))</f>
        <v>-3180.3813870305466</v>
      </c>
      <c r="F26" s="1">
        <f aca="true" t="shared" si="13" ref="F26:F41">($G$2*B26*EXP(((-1)*($D$3))*A26)-5000)/(1-EXP((-1)*$D$3*A26))</f>
        <v>-1987.7383668940904</v>
      </c>
      <c r="G26" s="1">
        <f aca="true" t="shared" si="14" ref="G26:G41">($D$5*B26*EXP(((-1)*($D$3))*A26)-5000)/(1-EXP((-1)*$D$3*A26))</f>
        <v>24000.392449645307</v>
      </c>
      <c r="H26" s="1">
        <f aca="true" t="shared" si="15" ref="H26:H41">($D$2*B26*EXP(((-1)*($G$3))*A26)-5000)/(1-EXP((-1)*$G$3*A26))</f>
        <v>-580.387606267343</v>
      </c>
    </row>
    <row r="27" spans="1:8" ht="12.75">
      <c r="A27">
        <f t="shared" si="9"/>
        <v>19</v>
      </c>
      <c r="B27" s="1">
        <f t="shared" si="8"/>
        <v>1534.82</v>
      </c>
      <c r="C27" s="1">
        <f t="shared" si="10"/>
        <v>103.46000000000004</v>
      </c>
      <c r="D27" s="1">
        <f t="shared" si="11"/>
        <v>4473.9973377965325</v>
      </c>
      <c r="E27" s="1">
        <f t="shared" si="12"/>
        <v>-2430.8948405175297</v>
      </c>
      <c r="F27" s="1">
        <f t="shared" si="13"/>
        <v>-1519.309275323456</v>
      </c>
      <c r="G27" s="1">
        <f t="shared" si="14"/>
        <v>24451.686048196498</v>
      </c>
      <c r="H27" s="1">
        <f t="shared" si="15"/>
        <v>-409.9037252883158</v>
      </c>
    </row>
    <row r="28" spans="1:8" ht="12.75">
      <c r="A28">
        <f t="shared" si="9"/>
        <v>20</v>
      </c>
      <c r="B28" s="1">
        <f t="shared" si="8"/>
        <v>1640</v>
      </c>
      <c r="C28" s="1">
        <f t="shared" si="10"/>
        <v>105.18000000000006</v>
      </c>
      <c r="D28" s="1">
        <f t="shared" si="11"/>
        <v>4876.91802710627</v>
      </c>
      <c r="E28" s="1">
        <f t="shared" si="12"/>
        <v>-1772.1896183763417</v>
      </c>
      <c r="F28" s="1">
        <f t="shared" si="13"/>
        <v>-1107.6185114852146</v>
      </c>
      <c r="G28" s="1">
        <f t="shared" si="14"/>
        <v>24825.373155744546</v>
      </c>
      <c r="H28" s="1">
        <f t="shared" si="15"/>
        <v>-274.349140221069</v>
      </c>
    </row>
    <row r="29" spans="1:8" ht="12.75">
      <c r="A29">
        <f t="shared" si="9"/>
        <v>21</v>
      </c>
      <c r="B29" s="1">
        <f t="shared" si="8"/>
        <v>1746.78</v>
      </c>
      <c r="C29" s="1">
        <f t="shared" si="10"/>
        <v>106.77999999999997</v>
      </c>
      <c r="D29" s="1">
        <f t="shared" si="11"/>
        <v>5225.765518372231</v>
      </c>
      <c r="E29" s="1">
        <f t="shared" si="12"/>
        <v>-1192.6071299095952</v>
      </c>
      <c r="F29" s="1">
        <f t="shared" si="13"/>
        <v>-745.3794561934973</v>
      </c>
      <c r="G29" s="1">
        <f t="shared" si="14"/>
        <v>25129.58210025799</v>
      </c>
      <c r="H29" s="1">
        <f t="shared" si="15"/>
        <v>-169.0390554299674</v>
      </c>
    </row>
    <row r="30" spans="1:8" ht="12.75">
      <c r="A30">
        <f t="shared" si="9"/>
        <v>22</v>
      </c>
      <c r="B30" s="1">
        <f t="shared" si="8"/>
        <v>1855.04</v>
      </c>
      <c r="C30" s="1">
        <f t="shared" si="10"/>
        <v>108.25999999999999</v>
      </c>
      <c r="D30" s="1">
        <f t="shared" si="11"/>
        <v>5526.7444306704365</v>
      </c>
      <c r="E30" s="1">
        <f t="shared" si="12"/>
        <v>-682.5245048937838</v>
      </c>
      <c r="F30" s="1">
        <f t="shared" si="13"/>
        <v>-426.5778155586147</v>
      </c>
      <c r="G30" s="1">
        <f t="shared" si="14"/>
        <v>25371.151918100608</v>
      </c>
      <c r="H30" s="1">
        <f t="shared" si="15"/>
        <v>-90.06744829289218</v>
      </c>
    </row>
    <row r="31" spans="1:8" ht="12.75">
      <c r="A31">
        <f t="shared" si="9"/>
        <v>23</v>
      </c>
      <c r="B31" s="1">
        <f t="shared" si="8"/>
        <v>1964.66</v>
      </c>
      <c r="C31" s="1">
        <f t="shared" si="10"/>
        <v>109.62000000000012</v>
      </c>
      <c r="D31" s="1">
        <f t="shared" si="11"/>
        <v>5785.058340613003</v>
      </c>
      <c r="E31" s="1">
        <f t="shared" si="12"/>
        <v>-233.91429254009284</v>
      </c>
      <c r="F31" s="1">
        <f t="shared" si="13"/>
        <v>-146.1964328375569</v>
      </c>
      <c r="G31" s="1">
        <f t="shared" si="14"/>
        <v>25555.907585448207</v>
      </c>
      <c r="H31" s="1">
        <f t="shared" si="15"/>
        <v>-34.14178043029215</v>
      </c>
    </row>
    <row r="32" spans="1:8" ht="12.75">
      <c r="A32">
        <f t="shared" si="9"/>
        <v>24</v>
      </c>
      <c r="B32" s="1">
        <f t="shared" si="8"/>
        <v>2075.52</v>
      </c>
      <c r="C32" s="1">
        <f t="shared" si="10"/>
        <v>110.8599999999999</v>
      </c>
      <c r="D32" s="1">
        <f t="shared" si="11"/>
        <v>6005.116192152125</v>
      </c>
      <c r="E32" s="1">
        <f t="shared" si="12"/>
        <v>159.98577543463898</v>
      </c>
      <c r="F32" s="1">
        <f t="shared" si="13"/>
        <v>99.99110964664936</v>
      </c>
      <c r="G32" s="1">
        <f t="shared" si="14"/>
        <v>25688.866467170377</v>
      </c>
      <c r="H32" s="1">
        <f t="shared" si="15"/>
        <v>1.5410371271462286</v>
      </c>
    </row>
    <row r="33" spans="1:8" ht="12.75">
      <c r="A33">
        <f t="shared" si="9"/>
        <v>25</v>
      </c>
      <c r="B33" s="1">
        <f t="shared" si="8"/>
        <v>2187.5</v>
      </c>
      <c r="C33" s="1">
        <f t="shared" si="10"/>
        <v>111.98000000000002</v>
      </c>
      <c r="D33" s="1">
        <f t="shared" si="11"/>
        <v>6190.689180029294</v>
      </c>
      <c r="E33" s="1">
        <f t="shared" si="12"/>
        <v>504.923776822264</v>
      </c>
      <c r="F33" s="1">
        <f t="shared" si="13"/>
        <v>315.57736051391373</v>
      </c>
      <c r="G33" s="1">
        <f t="shared" si="14"/>
        <v>25774.395245080552</v>
      </c>
      <c r="H33" s="1">
        <f t="shared" si="15"/>
        <v>19.388981162660944</v>
      </c>
    </row>
    <row r="34" spans="1:8" ht="12.75">
      <c r="A34">
        <f t="shared" si="9"/>
        <v>26</v>
      </c>
      <c r="B34" s="1">
        <f t="shared" si="8"/>
        <v>2300.48</v>
      </c>
      <c r="C34" s="1">
        <f t="shared" si="10"/>
        <v>112.98000000000002</v>
      </c>
      <c r="D34" s="1">
        <f t="shared" si="11"/>
        <v>6345.031442060886</v>
      </c>
      <c r="E34" s="1">
        <f t="shared" si="12"/>
        <v>805.8266823664505</v>
      </c>
      <c r="F34" s="1">
        <f t="shared" si="13"/>
        <v>503.6416764790311</v>
      </c>
      <c r="G34" s="1">
        <f t="shared" si="14"/>
        <v>25816.330660667067</v>
      </c>
      <c r="H34" s="2">
        <f t="shared" si="15"/>
        <v>21.48755610403313</v>
      </c>
    </row>
    <row r="35" spans="1:8" ht="12.75">
      <c r="A35">
        <f t="shared" si="9"/>
        <v>27</v>
      </c>
      <c r="B35" s="1">
        <f t="shared" si="8"/>
        <v>2414.34</v>
      </c>
      <c r="C35" s="1">
        <f t="shared" si="10"/>
        <v>113.86000000000013</v>
      </c>
      <c r="D35" s="1">
        <f t="shared" si="11"/>
        <v>6470.973944260196</v>
      </c>
      <c r="E35" s="1">
        <f t="shared" si="12"/>
        <v>1066.9505450752604</v>
      </c>
      <c r="F35" s="1">
        <f t="shared" si="13"/>
        <v>666.8440906720365</v>
      </c>
      <c r="G35" s="2">
        <f t="shared" si="14"/>
        <v>25818.07345622072</v>
      </c>
      <c r="H35" s="1">
        <f t="shared" si="15"/>
        <v>9.656365920549776</v>
      </c>
    </row>
    <row r="36" spans="1:8" ht="12.75">
      <c r="A36">
        <f t="shared" si="9"/>
        <v>28</v>
      </c>
      <c r="B36" s="1">
        <f t="shared" si="8"/>
        <v>2528.96</v>
      </c>
      <c r="C36" s="1">
        <f t="shared" si="10"/>
        <v>114.61999999999989</v>
      </c>
      <c r="D36" s="1">
        <f t="shared" si="11"/>
        <v>6570.998261629128</v>
      </c>
      <c r="E36" s="1">
        <f t="shared" si="12"/>
        <v>1291.9985199796595</v>
      </c>
      <c r="F36" s="1">
        <f t="shared" si="13"/>
        <v>807.4990749872856</v>
      </c>
      <c r="G36" s="1">
        <f t="shared" si="14"/>
        <v>25782.662217101923</v>
      </c>
      <c r="H36" s="1">
        <f t="shared" si="15"/>
        <v>-14.506361188904256</v>
      </c>
    </row>
    <row r="37" spans="1:8" ht="12.75">
      <c r="A37">
        <f t="shared" si="9"/>
        <v>29</v>
      </c>
      <c r="B37" s="1">
        <f t="shared" si="8"/>
        <v>2644.22</v>
      </c>
      <c r="C37" s="1">
        <f t="shared" si="10"/>
        <v>115.25999999999976</v>
      </c>
      <c r="D37" s="1">
        <f t="shared" si="11"/>
        <v>6647.29510837103</v>
      </c>
      <c r="E37" s="1">
        <f t="shared" si="12"/>
        <v>1484.214480386394</v>
      </c>
      <c r="F37" s="1">
        <f t="shared" si="13"/>
        <v>927.6340502414959</v>
      </c>
      <c r="G37" s="1">
        <f t="shared" si="14"/>
        <v>25712.831968802817</v>
      </c>
      <c r="H37" s="1">
        <f t="shared" si="15"/>
        <v>-49.58838407046185</v>
      </c>
    </row>
    <row r="38" spans="1:8" ht="12.75">
      <c r="A38">
        <f t="shared" si="9"/>
        <v>30</v>
      </c>
      <c r="B38" s="1">
        <f t="shared" si="8"/>
        <v>2760</v>
      </c>
      <c r="C38" s="1">
        <f t="shared" si="10"/>
        <v>115.7800000000002</v>
      </c>
      <c r="D38" s="1">
        <f t="shared" si="11"/>
        <v>6701.811176917538</v>
      </c>
      <c r="E38" s="1">
        <f t="shared" si="12"/>
        <v>1646.4579257025134</v>
      </c>
      <c r="F38" s="1">
        <f t="shared" si="13"/>
        <v>1029.036203564071</v>
      </c>
      <c r="G38" s="1">
        <f t="shared" si="14"/>
        <v>25611.061088095757</v>
      </c>
      <c r="H38" s="1">
        <f t="shared" si="15"/>
        <v>-94.33506124613015</v>
      </c>
    </row>
    <row r="39" spans="1:8" ht="12.75">
      <c r="A39">
        <f t="shared" si="9"/>
        <v>31</v>
      </c>
      <c r="B39" s="1">
        <f t="shared" si="8"/>
        <v>2876.18</v>
      </c>
      <c r="C39" s="1">
        <f t="shared" si="10"/>
        <v>116.17999999999984</v>
      </c>
      <c r="D39" s="1">
        <f t="shared" si="11"/>
        <v>6736.286926584265</v>
      </c>
      <c r="E39" s="1">
        <f t="shared" si="12"/>
        <v>1781.2644061864735</v>
      </c>
      <c r="F39" s="1">
        <f t="shared" si="13"/>
        <v>1113.2902538665467</v>
      </c>
      <c r="G39" s="1">
        <f t="shared" si="14"/>
        <v>25479.60916897666</v>
      </c>
      <c r="H39" s="1">
        <f t="shared" si="15"/>
        <v>-147.62638146031045</v>
      </c>
    </row>
    <row r="40" spans="1:8" ht="12.75">
      <c r="A40">
        <f t="shared" si="9"/>
        <v>32</v>
      </c>
      <c r="B40" s="1">
        <f t="shared" si="8"/>
        <v>2992.64</v>
      </c>
      <c r="C40" s="1">
        <f t="shared" si="10"/>
        <v>116.46000000000004</v>
      </c>
      <c r="D40" s="2">
        <f t="shared" si="11"/>
        <v>6752.287302441347</v>
      </c>
      <c r="E40" s="1">
        <f t="shared" si="12"/>
        <v>1890.8946336169029</v>
      </c>
      <c r="F40" s="1">
        <f t="shared" si="13"/>
        <v>1181.8091460105643</v>
      </c>
      <c r="G40" s="1">
        <f t="shared" si="14"/>
        <v>25320.54782387728</v>
      </c>
      <c r="H40" s="1">
        <f t="shared" si="15"/>
        <v>-208.45822485295514</v>
      </c>
    </row>
    <row r="41" spans="1:8" ht="12.75">
      <c r="A41">
        <f t="shared" si="9"/>
        <v>33</v>
      </c>
      <c r="B41" s="1">
        <f aca="true" t="shared" si="16" ref="B41:B56">50*(A41)+2*(A41)^2-0.02*(A41)^3</f>
        <v>3109.26</v>
      </c>
      <c r="C41" s="1">
        <f t="shared" si="10"/>
        <v>116.62000000000035</v>
      </c>
      <c r="D41" s="1">
        <f t="shared" si="11"/>
        <v>6751.226884817035</v>
      </c>
      <c r="E41" s="1">
        <f t="shared" si="12"/>
        <v>1977.3746786041636</v>
      </c>
      <c r="F41" s="1">
        <f t="shared" si="13"/>
        <v>1235.859174127603</v>
      </c>
      <c r="G41" s="1">
        <f t="shared" si="14"/>
        <v>25135.785920448478</v>
      </c>
      <c r="H41" s="1">
        <f t="shared" si="15"/>
        <v>-275.9269555797704</v>
      </c>
    </row>
    <row r="42" spans="1:8" ht="12.75">
      <c r="A42">
        <f aca="true" t="shared" si="17" ref="A42:A57">A41+1</f>
        <v>34</v>
      </c>
      <c r="B42" s="1">
        <f t="shared" si="16"/>
        <v>3225.92</v>
      </c>
      <c r="C42" s="1">
        <f aca="true" t="shared" si="18" ref="C42:C57">B42-B41</f>
        <v>116.65999999999985</v>
      </c>
      <c r="D42" s="1">
        <f aca="true" t="shared" si="19" ref="D42:D57">($D$2*B42*EXP(((-1)*($D$3))*A42)-5000)/(1-EXP((-1)*$D$3*A42))</f>
        <v>6734.39061678785</v>
      </c>
      <c r="E42" s="1">
        <f aca="true" t="shared" si="20" ref="E42:E57">($D$2*B42*EXP(((-1)*($D$3))*A42)-$G$4)/(1-EXP((-1)*$D$3*A42))</f>
        <v>2042.5290903681816</v>
      </c>
      <c r="F42" s="1">
        <f aca="true" t="shared" si="21" ref="F42:F57">($G$2*B42*EXP(((-1)*($D$3))*A42)-5000)/(1-EXP((-1)*$D$3*A42))</f>
        <v>1276.5806814801135</v>
      </c>
      <c r="G42" s="1">
        <f aca="true" t="shared" si="22" ref="G42:G57">($D$5*B42*EXP(((-1)*($D$3))*A42)-5000)/(1-EXP((-1)*$D$3*A42))</f>
        <v>24927.090401146965</v>
      </c>
      <c r="H42" s="1">
        <f aca="true" t="shared" si="23" ref="H42:H57">($D$2*B42*EXP(((-1)*($G$3))*A42)-5000)/(1-EXP((-1)*$G$3*A42))</f>
        <v>-349.21665854296884</v>
      </c>
    </row>
    <row r="43" spans="1:8" ht="12.75">
      <c r="A43">
        <f t="shared" si="17"/>
        <v>35</v>
      </c>
      <c r="B43" s="1">
        <f t="shared" si="16"/>
        <v>3342.5</v>
      </c>
      <c r="C43" s="1">
        <f t="shared" si="18"/>
        <v>116.57999999999993</v>
      </c>
      <c r="D43" s="1">
        <f t="shared" si="19"/>
        <v>6702.950994730753</v>
      </c>
      <c r="E43" s="1">
        <f t="shared" si="20"/>
        <v>2088.008355163492</v>
      </c>
      <c r="F43" s="1">
        <f t="shared" si="21"/>
        <v>1305.0052219771824</v>
      </c>
      <c r="G43" s="1">
        <f t="shared" si="22"/>
        <v>24696.103570575982</v>
      </c>
      <c r="H43" s="1">
        <f t="shared" si="23"/>
        <v>-427.58849026193565</v>
      </c>
    </row>
    <row r="44" spans="1:8" ht="12.75">
      <c r="A44">
        <f t="shared" si="17"/>
        <v>36</v>
      </c>
      <c r="B44" s="1">
        <f t="shared" si="16"/>
        <v>3458.88</v>
      </c>
      <c r="C44" s="1">
        <f t="shared" si="18"/>
        <v>116.38000000000011</v>
      </c>
      <c r="D44" s="1">
        <f t="shared" si="19"/>
        <v>6657.982410304125</v>
      </c>
      <c r="E44" s="1">
        <f t="shared" si="20"/>
        <v>2115.311794800276</v>
      </c>
      <c r="F44" s="1">
        <f t="shared" si="21"/>
        <v>1322.069871750173</v>
      </c>
      <c r="G44" s="1">
        <f t="shared" si="22"/>
        <v>24444.357538817298</v>
      </c>
      <c r="H44" s="1">
        <f t="shared" si="23"/>
        <v>-510.37173193324065</v>
      </c>
    </row>
    <row r="45" spans="1:8" ht="12.75">
      <c r="A45">
        <f t="shared" si="17"/>
        <v>37</v>
      </c>
      <c r="B45" s="1">
        <f t="shared" si="16"/>
        <v>3574.94</v>
      </c>
      <c r="C45" s="1">
        <f t="shared" si="18"/>
        <v>116.05999999999995</v>
      </c>
      <c r="D45" s="1">
        <f t="shared" si="19"/>
        <v>6600.473183362777</v>
      </c>
      <c r="E45" s="2">
        <f t="shared" si="20"/>
        <v>2125.8067685336473</v>
      </c>
      <c r="F45" s="2">
        <f t="shared" si="21"/>
        <v>1328.6292303335297</v>
      </c>
      <c r="G45" s="1">
        <f t="shared" si="22"/>
        <v>24173.286360126927</v>
      </c>
      <c r="H45" s="1">
        <f t="shared" si="23"/>
        <v>-596.9562220363681</v>
      </c>
    </row>
    <row r="46" spans="1:8" ht="12.75">
      <c r="A46">
        <f t="shared" si="17"/>
        <v>38</v>
      </c>
      <c r="B46" s="1">
        <f t="shared" si="16"/>
        <v>3690.56</v>
      </c>
      <c r="C46" s="1">
        <f t="shared" si="18"/>
        <v>115.61999999999989</v>
      </c>
      <c r="D46" s="1">
        <f t="shared" si="19"/>
        <v>6531.335711707083</v>
      </c>
      <c r="E46" s="1">
        <f t="shared" si="20"/>
        <v>2120.744859826788</v>
      </c>
      <c r="F46" s="1">
        <f t="shared" si="21"/>
        <v>1325.4655373917412</v>
      </c>
      <c r="G46" s="1">
        <f t="shared" si="22"/>
        <v>23884.236292758214</v>
      </c>
      <c r="H46" s="1">
        <f t="shared" si="23"/>
        <v>-686.7859139908652</v>
      </c>
    </row>
    <row r="47" spans="1:8" ht="12.75">
      <c r="A47">
        <f t="shared" si="17"/>
        <v>39</v>
      </c>
      <c r="B47" s="1">
        <f t="shared" si="16"/>
        <v>3805.62</v>
      </c>
      <c r="C47" s="1">
        <f t="shared" si="18"/>
        <v>115.05999999999995</v>
      </c>
      <c r="D47" s="1">
        <f t="shared" si="19"/>
        <v>6451.4150761771925</v>
      </c>
      <c r="E47" s="1">
        <f t="shared" si="20"/>
        <v>2101.275589672534</v>
      </c>
      <c r="F47" s="1">
        <f t="shared" si="21"/>
        <v>1313.2972435453328</v>
      </c>
      <c r="G47" s="1">
        <f t="shared" si="22"/>
        <v>23578.47451828339</v>
      </c>
      <c r="H47" s="1">
        <f t="shared" si="23"/>
        <v>-779.3533567860229</v>
      </c>
    </row>
    <row r="48" spans="1:8" ht="12.75">
      <c r="A48">
        <f t="shared" si="17"/>
        <v>40</v>
      </c>
      <c r="B48" s="1">
        <f t="shared" si="16"/>
        <v>3920</v>
      </c>
      <c r="C48" s="1">
        <f t="shared" si="18"/>
        <v>114.38000000000011</v>
      </c>
      <c r="D48" s="1">
        <f t="shared" si="19"/>
        <v>6361.496371876263</v>
      </c>
      <c r="E48" s="1">
        <f t="shared" si="20"/>
        <v>2068.458089796263</v>
      </c>
      <c r="F48" s="1">
        <f t="shared" si="21"/>
        <v>1292.7863061226647</v>
      </c>
      <c r="G48" s="1">
        <f t="shared" si="22"/>
        <v>23257.196591054926</v>
      </c>
      <c r="H48" s="1">
        <f t="shared" si="23"/>
        <v>-874.1949371188133</v>
      </c>
    </row>
    <row r="49" spans="1:8" ht="12.75">
      <c r="A49">
        <f t="shared" si="17"/>
        <v>41</v>
      </c>
      <c r="B49" s="1">
        <f t="shared" si="16"/>
        <v>4033.58</v>
      </c>
      <c r="C49" s="1">
        <f t="shared" si="18"/>
        <v>113.57999999999993</v>
      </c>
      <c r="D49" s="1">
        <f t="shared" si="19"/>
        <v>6262.31098344639</v>
      </c>
      <c r="E49" s="1">
        <f t="shared" si="20"/>
        <v>2023.2710844877636</v>
      </c>
      <c r="F49" s="1">
        <f t="shared" si="21"/>
        <v>1264.5444278048526</v>
      </c>
      <c r="G49" s="1">
        <f t="shared" si="22"/>
        <v>22921.532835584854</v>
      </c>
      <c r="H49" s="1">
        <f t="shared" si="23"/>
        <v>-970.8867532669341</v>
      </c>
    </row>
    <row r="50" spans="1:8" ht="12.75">
      <c r="A50">
        <f t="shared" si="17"/>
        <v>42</v>
      </c>
      <c r="B50" s="1">
        <f t="shared" si="16"/>
        <v>4146.24</v>
      </c>
      <c r="C50" s="1">
        <f t="shared" si="18"/>
        <v>112.65999999999985</v>
      </c>
      <c r="D50" s="1">
        <f t="shared" si="19"/>
        <v>6154.541980787514</v>
      </c>
      <c r="E50" s="1">
        <f t="shared" si="20"/>
        <v>1966.6214633574837</v>
      </c>
      <c r="F50" s="1">
        <f t="shared" si="21"/>
        <v>1229.1384145984273</v>
      </c>
      <c r="G50" s="1">
        <f t="shared" si="22"/>
        <v>22572.55386808447</v>
      </c>
      <c r="H50" s="1">
        <f t="shared" si="23"/>
        <v>-1069.0410158155642</v>
      </c>
    </row>
    <row r="51" spans="1:8" ht="12.75">
      <c r="A51">
        <f t="shared" si="17"/>
        <v>43</v>
      </c>
      <c r="B51" s="1">
        <f t="shared" si="16"/>
        <v>4257.86</v>
      </c>
      <c r="C51" s="1">
        <f t="shared" si="18"/>
        <v>111.61999999999989</v>
      </c>
      <c r="D51" s="1">
        <f t="shared" si="19"/>
        <v>6038.828778768915</v>
      </c>
      <c r="E51" s="1">
        <f t="shared" si="20"/>
        <v>1899.3516747686665</v>
      </c>
      <c r="F51" s="1">
        <f t="shared" si="21"/>
        <v>1187.094796730416</v>
      </c>
      <c r="G51" s="1">
        <f t="shared" si="22"/>
        <v>22211.275385563906</v>
      </c>
      <c r="H51" s="1">
        <f t="shared" si="23"/>
        <v>-1168.3028900297654</v>
      </c>
    </row>
    <row r="52" spans="1:8" ht="12.75">
      <c r="A52">
        <f t="shared" si="17"/>
        <v>44</v>
      </c>
      <c r="B52" s="1">
        <f t="shared" si="16"/>
        <v>4368.32</v>
      </c>
      <c r="C52" s="1">
        <f t="shared" si="18"/>
        <v>110.46000000000004</v>
      </c>
      <c r="D52" s="1">
        <f t="shared" si="19"/>
        <v>5915.771178359702</v>
      </c>
      <c r="E52" s="1">
        <f t="shared" si="20"/>
        <v>1822.2461279005136</v>
      </c>
      <c r="F52" s="1">
        <f t="shared" si="21"/>
        <v>1138.9038299378205</v>
      </c>
      <c r="G52" s="1">
        <f t="shared" si="22"/>
        <v>21838.662339765975</v>
      </c>
      <c r="H52" s="1">
        <f t="shared" si="23"/>
        <v>-1268.3477103045802</v>
      </c>
    </row>
    <row r="53" spans="1:8" ht="12.75">
      <c r="A53">
        <f t="shared" si="17"/>
        <v>45</v>
      </c>
      <c r="B53" s="1">
        <f t="shared" si="16"/>
        <v>4477.5</v>
      </c>
      <c r="C53" s="1">
        <f t="shared" si="18"/>
        <v>109.18000000000029</v>
      </c>
      <c r="D53" s="1">
        <f t="shared" si="19"/>
        <v>5785.932885705858</v>
      </c>
      <c r="E53" s="1">
        <f t="shared" si="20"/>
        <v>1736.0367579603171</v>
      </c>
      <c r="F53" s="1">
        <f t="shared" si="21"/>
        <v>1085.0229737251982</v>
      </c>
      <c r="G53" s="1">
        <f t="shared" si="22"/>
        <v>21455.63259230806</v>
      </c>
      <c r="H53" s="1">
        <f t="shared" si="23"/>
        <v>-1368.8785096282365</v>
      </c>
    </row>
    <row r="54" spans="1:8" ht="12.75">
      <c r="A54">
        <f t="shared" si="17"/>
        <v>46</v>
      </c>
      <c r="B54" s="1">
        <f t="shared" si="16"/>
        <v>4585.28</v>
      </c>
      <c r="C54" s="1">
        <f t="shared" si="18"/>
        <v>107.77999999999975</v>
      </c>
      <c r="D54" s="1">
        <f t="shared" si="19"/>
        <v>5649.844588871511</v>
      </c>
      <c r="E54" s="1">
        <f t="shared" si="20"/>
        <v>1641.4078821672338</v>
      </c>
      <c r="F54" s="1">
        <f t="shared" si="21"/>
        <v>1025.8799263545218</v>
      </c>
      <c r="G54" s="1">
        <f t="shared" si="22"/>
        <v>21063.060130594815</v>
      </c>
      <c r="H54" s="1">
        <f t="shared" si="23"/>
        <v>-1469.6238170417166</v>
      </c>
    </row>
    <row r="55" spans="1:8" ht="12.75">
      <c r="A55">
        <f t="shared" si="17"/>
        <v>47</v>
      </c>
      <c r="B55" s="1">
        <f t="shared" si="16"/>
        <v>4691.54</v>
      </c>
      <c r="C55" s="1">
        <f t="shared" si="18"/>
        <v>106.26000000000022</v>
      </c>
      <c r="D55" s="1">
        <f t="shared" si="19"/>
        <v>5508.006658371131</v>
      </c>
      <c r="E55" s="1">
        <f t="shared" si="20"/>
        <v>1539.0004523854102</v>
      </c>
      <c r="F55" s="1">
        <f t="shared" si="21"/>
        <v>961.8752827408808</v>
      </c>
      <c r="G55" s="1">
        <f t="shared" si="22"/>
        <v>20661.777910471967</v>
      </c>
      <c r="H55" s="1">
        <f t="shared" si="23"/>
        <v>-1570.335684192725</v>
      </c>
    </row>
    <row r="56" spans="1:8" ht="12.75">
      <c r="A56">
        <f t="shared" si="17"/>
        <v>48</v>
      </c>
      <c r="B56" s="1">
        <f t="shared" si="16"/>
        <v>4796.16</v>
      </c>
      <c r="C56" s="1">
        <f t="shared" si="18"/>
        <v>104.61999999999989</v>
      </c>
      <c r="D56" s="1">
        <f t="shared" si="19"/>
        <v>5360.891526576511</v>
      </c>
      <c r="E56" s="1">
        <f t="shared" si="20"/>
        <v>1429.4157926161274</v>
      </c>
      <c r="F56" s="1">
        <f t="shared" si="21"/>
        <v>893.38487038508</v>
      </c>
      <c r="G56" s="1">
        <f t="shared" si="22"/>
        <v>20252.58038054795</v>
      </c>
      <c r="H56" s="1">
        <f t="shared" si="23"/>
        <v>-1670.787908666538</v>
      </c>
    </row>
    <row r="57" spans="1:8" ht="12.75">
      <c r="A57">
        <f t="shared" si="17"/>
        <v>49</v>
      </c>
      <c r="B57" s="1">
        <f aca="true" t="shared" si="24" ref="B57:B72">50*(A57)+2*(A57)^2-0.02*(A57)^3</f>
        <v>4899.02</v>
      </c>
      <c r="C57" s="1">
        <f t="shared" si="18"/>
        <v>102.86000000000058</v>
      </c>
      <c r="D57" s="1">
        <f t="shared" si="19"/>
        <v>5208.945792068378</v>
      </c>
      <c r="E57" s="1">
        <f t="shared" si="20"/>
        <v>1313.2188951362996</v>
      </c>
      <c r="F57" s="1">
        <f t="shared" si="21"/>
        <v>820.7618094601867</v>
      </c>
      <c r="G57" s="1">
        <f t="shared" si="22"/>
        <v>19836.225734095682</v>
      </c>
      <c r="H57" s="1">
        <f t="shared" si="23"/>
        <v>-1770.7744271423096</v>
      </c>
    </row>
    <row r="58" spans="1:8" ht="12.75">
      <c r="A58">
        <f aca="true" t="shared" si="25" ref="A58:A73">A57+1</f>
        <v>50</v>
      </c>
      <c r="B58" s="1">
        <f t="shared" si="24"/>
        <v>5000</v>
      </c>
      <c r="C58" s="1">
        <f aca="true" t="shared" si="26" ref="C58:C73">B58-B57</f>
        <v>100.97999999999956</v>
      </c>
      <c r="D58" s="1">
        <f aca="true" t="shared" si="27" ref="D58:D73">($D$2*B58*EXP(((-1)*($D$3))*A58)-5000)/(1-EXP((-1)*$D$3*A58))</f>
        <v>5052.592087610388</v>
      </c>
      <c r="E58" s="1">
        <f aca="true" t="shared" si="28" ref="E58:E73">($D$2*B58*EXP(((-1)*($D$3))*A58)-$G$4)/(1-EXP((-1)*$D$3*A58))</f>
        <v>1190.941337243784</v>
      </c>
      <c r="F58" s="1">
        <f aca="true" t="shared" si="29" ref="F58:F73">($G$2*B58*EXP(((-1)*($D$3))*A58)-5000)/(1-EXP((-1)*$D$3*A58))</f>
        <v>744.3383357773646</v>
      </c>
      <c r="G58" s="1">
        <f aca="true" t="shared" si="30" ref="G58:G73">($D$5*B58*EXP(((-1)*($D$3))*A58)-5000)/(1-EXP((-1)*$D$3*A58))</f>
        <v>19413.4379270538</v>
      </c>
      <c r="H58" s="1">
        <f aca="true" t="shared" si="31" ref="H58:H73">($D$2*B58*EXP(((-1)*($G$3))*A58)-5000)/(1-EXP((-1)*$G$3*A58))</f>
        <v>-1870.1078558151794</v>
      </c>
    </row>
    <row r="59" spans="1:8" ht="12.75">
      <c r="A59">
        <f t="shared" si="25"/>
        <v>51</v>
      </c>
      <c r="B59" s="1">
        <f t="shared" si="24"/>
        <v>5098.98</v>
      </c>
      <c r="C59" s="1">
        <f t="shared" si="26"/>
        <v>98.97999999999956</v>
      </c>
      <c r="D59" s="1">
        <f t="shared" si="27"/>
        <v>4892.2307443366</v>
      </c>
      <c r="E59" s="1">
        <f t="shared" si="28"/>
        <v>1063.0838708310803</v>
      </c>
      <c r="F59" s="1">
        <f t="shared" si="29"/>
        <v>664.4274192694253</v>
      </c>
      <c r="G59" s="1">
        <f t="shared" si="30"/>
        <v>18984.908494560517</v>
      </c>
      <c r="H59" s="1">
        <f t="shared" si="31"/>
        <v>-1968.618159132729</v>
      </c>
    </row>
    <row r="60" spans="1:8" ht="12.75">
      <c r="A60">
        <f t="shared" si="25"/>
        <v>52</v>
      </c>
      <c r="B60" s="1">
        <f t="shared" si="24"/>
        <v>5195.84</v>
      </c>
      <c r="C60" s="1">
        <f t="shared" si="26"/>
        <v>96.86000000000058</v>
      </c>
      <c r="D60" s="1">
        <f t="shared" si="27"/>
        <v>4728.241279709729</v>
      </c>
      <c r="E60" s="1">
        <f t="shared" si="28"/>
        <v>930.1187289551305</v>
      </c>
      <c r="F60" s="1">
        <f t="shared" si="29"/>
        <v>581.3242055969569</v>
      </c>
      <c r="G60" s="1">
        <f t="shared" si="30"/>
        <v>18551.298193418967</v>
      </c>
      <c r="H60" s="1">
        <f t="shared" si="31"/>
        <v>-2066.15143087007</v>
      </c>
    </row>
    <row r="61" spans="1:8" ht="12.75">
      <c r="A61">
        <f t="shared" si="25"/>
        <v>53</v>
      </c>
      <c r="B61" s="1">
        <f t="shared" si="24"/>
        <v>5290.46</v>
      </c>
      <c r="C61" s="1">
        <f t="shared" si="26"/>
        <v>94.61999999999989</v>
      </c>
      <c r="D61" s="1">
        <f t="shared" si="27"/>
        <v>4560.983732629328</v>
      </c>
      <c r="E61" s="1">
        <f t="shared" si="28"/>
        <v>792.4916868855004</v>
      </c>
      <c r="F61" s="1">
        <f t="shared" si="29"/>
        <v>495.3073043034378</v>
      </c>
      <c r="G61" s="1">
        <f t="shared" si="30"/>
        <v>18113.23849371563</v>
      </c>
      <c r="H61" s="1">
        <f t="shared" si="31"/>
        <v>-2162.5687740304124</v>
      </c>
    </row>
    <row r="62" spans="1:8" ht="12.75">
      <c r="A62">
        <f t="shared" si="25"/>
        <v>54</v>
      </c>
      <c r="B62" s="1">
        <f t="shared" si="24"/>
        <v>5382.719999999999</v>
      </c>
      <c r="C62" s="1">
        <f t="shared" si="26"/>
        <v>92.25999999999931</v>
      </c>
      <c r="D62" s="1">
        <f t="shared" si="27"/>
        <v>4390.799865587015</v>
      </c>
      <c r="E62" s="1">
        <f t="shared" si="28"/>
        <v>650.6239095418653</v>
      </c>
      <c r="F62" s="1">
        <f t="shared" si="29"/>
        <v>406.6399434636669</v>
      </c>
      <c r="G62" s="1">
        <f t="shared" si="30"/>
        <v>17671.332939331518</v>
      </c>
      <c r="H62" s="1">
        <f t="shared" si="31"/>
        <v>-2257.7452681025284</v>
      </c>
    </row>
    <row r="63" spans="1:8" ht="12.75">
      <c r="A63">
        <f t="shared" si="25"/>
        <v>55</v>
      </c>
      <c r="B63" s="1">
        <f t="shared" si="24"/>
        <v>5472.5</v>
      </c>
      <c r="C63" s="1">
        <f t="shared" si="26"/>
        <v>89.78000000000065</v>
      </c>
      <c r="D63" s="1">
        <f t="shared" si="27"/>
        <v>4218.014250854204</v>
      </c>
      <c r="E63" s="1">
        <f t="shared" si="28"/>
        <v>504.9136125725479</v>
      </c>
      <c r="F63" s="1">
        <f t="shared" si="29"/>
        <v>315.5710078578433</v>
      </c>
      <c r="G63" s="1">
        <f t="shared" si="30"/>
        <v>17226.15839417541</v>
      </c>
      <c r="H63" s="1">
        <f t="shared" si="31"/>
        <v>-2351.5690139095464</v>
      </c>
    </row>
    <row r="64" spans="1:8" ht="12.75">
      <c r="A64">
        <f t="shared" si="25"/>
        <v>56</v>
      </c>
      <c r="B64" s="1">
        <f t="shared" si="24"/>
        <v>5559.68</v>
      </c>
      <c r="C64" s="1">
        <f t="shared" si="26"/>
        <v>87.18000000000029</v>
      </c>
      <c r="D64" s="1">
        <f t="shared" si="27"/>
        <v>4042.935255244032</v>
      </c>
      <c r="E64" s="1">
        <f t="shared" si="28"/>
        <v>355.73756041548927</v>
      </c>
      <c r="F64" s="1">
        <f t="shared" si="29"/>
        <v>222.3359752596808</v>
      </c>
      <c r="G64" s="1">
        <f t="shared" si="30"/>
        <v>16778.266188525202</v>
      </c>
      <c r="H64" s="1">
        <f t="shared" si="31"/>
        <v>-2443.940247705913</v>
      </c>
    </row>
    <row r="65" spans="1:8" ht="12.75">
      <c r="A65">
        <f t="shared" si="25"/>
        <v>57</v>
      </c>
      <c r="B65" s="1">
        <f t="shared" si="24"/>
        <v>5644.139999999999</v>
      </c>
      <c r="C65" s="1">
        <f t="shared" si="26"/>
        <v>84.45999999999913</v>
      </c>
      <c r="D65" s="1">
        <f t="shared" si="27"/>
        <v>3865.8559359319693</v>
      </c>
      <c r="E65" s="1">
        <f t="shared" si="28"/>
        <v>203.45242139073554</v>
      </c>
      <c r="F65" s="1">
        <f t="shared" si="29"/>
        <v>127.15776336920986</v>
      </c>
      <c r="G65" s="1">
        <f t="shared" si="30"/>
        <v>16328.183177807834</v>
      </c>
      <c r="H65" s="1">
        <f t="shared" si="31"/>
        <v>-2534.770517370791</v>
      </c>
    </row>
    <row r="66" spans="1:8" ht="12.75">
      <c r="A66">
        <f t="shared" si="25"/>
        <v>58</v>
      </c>
      <c r="B66" s="1">
        <f t="shared" si="24"/>
        <v>5725.76</v>
      </c>
      <c r="C66" s="1">
        <f t="shared" si="26"/>
        <v>81.6200000000008</v>
      </c>
      <c r="D66" s="1">
        <f t="shared" si="27"/>
        <v>3687.054858081521</v>
      </c>
      <c r="E66" s="1">
        <f t="shared" si="28"/>
        <v>48.39599709206684</v>
      </c>
      <c r="F66" s="1">
        <f t="shared" si="29"/>
        <v>30.24749818254219</v>
      </c>
      <c r="G66" s="1">
        <f t="shared" si="30"/>
        <v>15876.412724411455</v>
      </c>
      <c r="H66" s="1">
        <f t="shared" si="31"/>
        <v>-2623.981914546745</v>
      </c>
    </row>
    <row r="67" spans="1:8" ht="12.75">
      <c r="A67">
        <f t="shared" si="25"/>
        <v>59</v>
      </c>
      <c r="B67" s="1">
        <f t="shared" si="24"/>
        <v>5804.42</v>
      </c>
      <c r="C67" s="1">
        <f t="shared" si="26"/>
        <v>78.65999999999985</v>
      </c>
      <c r="D67" s="1">
        <f t="shared" si="27"/>
        <v>3506.7968435490925</v>
      </c>
      <c r="E67" s="1">
        <f t="shared" si="28"/>
        <v>-109.11165901121538</v>
      </c>
      <c r="F67" s="1">
        <f t="shared" si="29"/>
        <v>-68.19478688200961</v>
      </c>
      <c r="G67" s="1">
        <f t="shared" si="30"/>
        <v>15423.435611652767</v>
      </c>
      <c r="H67" s="1">
        <f t="shared" si="31"/>
        <v>-2711.5063574147966</v>
      </c>
    </row>
    <row r="68" spans="1:8" ht="12.75">
      <c r="A68">
        <f t="shared" si="25"/>
        <v>60</v>
      </c>
      <c r="B68" s="1">
        <f t="shared" si="24"/>
        <v>5880</v>
      </c>
      <c r="C68" s="1">
        <f t="shared" si="26"/>
        <v>75.57999999999993</v>
      </c>
      <c r="D68" s="1">
        <f t="shared" si="27"/>
        <v>3325.3336586908504</v>
      </c>
      <c r="E68" s="1">
        <f t="shared" si="28"/>
        <v>-268.7672208541674</v>
      </c>
      <c r="F68" s="1">
        <f t="shared" si="29"/>
        <v>-167.97951303385435</v>
      </c>
      <c r="G68" s="1">
        <f t="shared" si="30"/>
        <v>14969.710897773199</v>
      </c>
      <c r="H68" s="1">
        <f t="shared" si="31"/>
        <v>-2797.2849195075996</v>
      </c>
    </row>
    <row r="69" spans="1:8" ht="12.75">
      <c r="A69">
        <f t="shared" si="25"/>
        <v>61</v>
      </c>
      <c r="B69" s="1">
        <f t="shared" si="24"/>
        <v>5952.38</v>
      </c>
      <c r="C69" s="1">
        <f t="shared" si="26"/>
        <v>72.38000000000011</v>
      </c>
      <c r="D69" s="1">
        <f t="shared" si="27"/>
        <v>3142.9046482281105</v>
      </c>
      <c r="E69" s="1">
        <f t="shared" si="28"/>
        <v>-430.28315573660416</v>
      </c>
      <c r="F69" s="1">
        <f t="shared" si="29"/>
        <v>-268.92697233537797</v>
      </c>
      <c r="G69" s="1">
        <f t="shared" si="30"/>
        <v>14515.676716773069</v>
      </c>
      <c r="H69" s="1">
        <f t="shared" si="31"/>
        <v>-2881.2672005634436</v>
      </c>
    </row>
    <row r="70" spans="1:8" ht="12.75">
      <c r="A70">
        <f t="shared" si="25"/>
        <v>62</v>
      </c>
      <c r="B70" s="1">
        <f t="shared" si="24"/>
        <v>6021.44</v>
      </c>
      <c r="C70" s="1">
        <f t="shared" si="26"/>
        <v>69.05999999999949</v>
      </c>
      <c r="D70" s="1">
        <f t="shared" si="27"/>
        <v>2959.737321216729</v>
      </c>
      <c r="E70" s="1">
        <f t="shared" si="28"/>
        <v>-593.3868672216258</v>
      </c>
      <c r="F70" s="1">
        <f t="shared" si="29"/>
        <v>-370.8667920135159</v>
      </c>
      <c r="G70" s="1">
        <f t="shared" si="30"/>
        <v>14061.751031984215</v>
      </c>
      <c r="H70" s="1">
        <f t="shared" si="31"/>
        <v>-2963.410735932969</v>
      </c>
    </row>
    <row r="71" spans="1:8" ht="12.75">
      <c r="A71">
        <f t="shared" si="25"/>
        <v>63</v>
      </c>
      <c r="B71" s="1">
        <f t="shared" si="24"/>
        <v>6087.0599999999995</v>
      </c>
      <c r="C71" s="1">
        <f t="shared" si="26"/>
        <v>65.61999999999989</v>
      </c>
      <c r="D71" s="1">
        <f t="shared" si="27"/>
        <v>2776.04789438535</v>
      </c>
      <c r="E71" s="1">
        <f t="shared" si="28"/>
        <v>-757.8199064799837</v>
      </c>
      <c r="F71" s="1">
        <f t="shared" si="29"/>
        <v>-473.6374415499901</v>
      </c>
      <c r="G71" s="1">
        <f t="shared" si="30"/>
        <v>13608.33234750315</v>
      </c>
      <c r="H71" s="1">
        <f t="shared" si="31"/>
        <v>-3043.680441482869</v>
      </c>
    </row>
    <row r="72" spans="1:8" ht="12.75">
      <c r="A72">
        <f t="shared" si="25"/>
        <v>64</v>
      </c>
      <c r="B72" s="1">
        <f t="shared" si="24"/>
        <v>6149.12</v>
      </c>
      <c r="C72" s="1">
        <f t="shared" si="26"/>
        <v>62.0600000000004</v>
      </c>
      <c r="D72" s="1">
        <f t="shared" si="27"/>
        <v>2592.0417974369543</v>
      </c>
      <c r="E72" s="1">
        <f t="shared" si="28"/>
        <v>-923.3372446618522</v>
      </c>
      <c r="F72" s="1">
        <f t="shared" si="29"/>
        <v>-577.0857779136579</v>
      </c>
      <c r="G72" s="1">
        <f t="shared" si="30"/>
        <v>13155.800381938996</v>
      </c>
      <c r="H72" s="1">
        <f t="shared" si="31"/>
        <v>-3122.0480913085794</v>
      </c>
    </row>
    <row r="73" spans="1:8" ht="12.75">
      <c r="A73">
        <f t="shared" si="25"/>
        <v>65</v>
      </c>
      <c r="B73" s="1">
        <f aca="true" t="shared" si="32" ref="B73:B88">50*(A73)+2*(A73)^2-0.02*(A73)^3</f>
        <v>6207.5</v>
      </c>
      <c r="C73" s="1">
        <f t="shared" si="26"/>
        <v>58.38000000000011</v>
      </c>
      <c r="D73" s="1">
        <f t="shared" si="27"/>
        <v>2407.914144330991</v>
      </c>
      <c r="E73" s="1">
        <f t="shared" si="28"/>
        <v>-1089.7065998023047</v>
      </c>
      <c r="F73" s="1">
        <f t="shared" si="29"/>
        <v>-681.0666248764405</v>
      </c>
      <c r="G73" s="1">
        <f t="shared" si="30"/>
        <v>12704.516708355763</v>
      </c>
      <c r="H73" s="1">
        <f t="shared" si="31"/>
        <v>-3198.4918258814773</v>
      </c>
    </row>
    <row r="74" spans="1:8" ht="12.75">
      <c r="A74">
        <f aca="true" t="shared" si="33" ref="A74:A88">A73+1</f>
        <v>66</v>
      </c>
      <c r="B74" s="1">
        <f t="shared" si="32"/>
        <v>6262.08</v>
      </c>
      <c r="C74" s="1">
        <f aca="true" t="shared" si="34" ref="C74:C88">B74-B73</f>
        <v>54.57999999999993</v>
      </c>
      <c r="D74" s="1">
        <f aca="true" t="shared" si="35" ref="D74:D88">($D$2*B74*EXP(((-1)*($D$3))*A74)-5000)/(1-EXP((-1)*$D$3*A74))</f>
        <v>2223.850174065251</v>
      </c>
      <c r="E74" s="1">
        <f aca="true" t="shared" si="36" ref="E74:E88">($D$2*B74*EXP(((-1)*($D$3))*A74)-$G$4)/(1-EXP((-1)*$D$3*A74))</f>
        <v>-1256.7078125651446</v>
      </c>
      <c r="F74" s="1">
        <f aca="true" t="shared" si="37" ref="F74:F88">($G$2*B74*EXP(((-1)*($D$3))*A74)-5000)/(1-EXP((-1)*$D$3*A74))</f>
        <v>-785.4423828532143</v>
      </c>
      <c r="G74" s="1">
        <f aca="true" t="shared" si="38" ref="G74:G88">($D$5*B74*EXP(((-1)*($D$3))*A74)-5000)/(1-EXP((-1)*$D$3*A74))</f>
        <v>12254.825363793474</v>
      </c>
      <c r="H74" s="1">
        <f aca="true" t="shared" si="39" ref="H74:H88">($D$2*B74*EXP(((-1)*($G$3))*A74)-5000)/(1-EXP((-1)*$G$3*A74))</f>
        <v>-3272.995688523701</v>
      </c>
    </row>
    <row r="75" spans="1:8" ht="12.75">
      <c r="A75">
        <f t="shared" si="33"/>
        <v>67</v>
      </c>
      <c r="B75" s="1">
        <f t="shared" si="32"/>
        <v>6312.74</v>
      </c>
      <c r="C75" s="1">
        <f t="shared" si="34"/>
        <v>50.659999999999854</v>
      </c>
      <c r="D75" s="1">
        <f t="shared" si="35"/>
        <v>2040.025664045871</v>
      </c>
      <c r="E75" s="1">
        <f t="shared" si="36"/>
        <v>-1424.1322658203328</v>
      </c>
      <c r="F75" s="1">
        <f t="shared" si="37"/>
        <v>-890.0826661377089</v>
      </c>
      <c r="G75" s="1">
        <f t="shared" si="38"/>
        <v>11807.053431324468</v>
      </c>
      <c r="H75" s="1">
        <f t="shared" si="39"/>
        <v>-3345.549188332712</v>
      </c>
    </row>
    <row r="76" spans="1:8" ht="12.75">
      <c r="A76">
        <f t="shared" si="33"/>
        <v>68</v>
      </c>
      <c r="B76" s="1">
        <f t="shared" si="32"/>
        <v>6359.36</v>
      </c>
      <c r="C76" s="1">
        <f t="shared" si="34"/>
        <v>46.61999999999989</v>
      </c>
      <c r="D76" s="1">
        <f t="shared" si="35"/>
        <v>1856.6073187604893</v>
      </c>
      <c r="E76" s="1">
        <f t="shared" si="36"/>
        <v>-1591.782343649123</v>
      </c>
      <c r="F76" s="1">
        <f t="shared" si="37"/>
        <v>-994.8639647807014</v>
      </c>
      <c r="G76" s="1">
        <f t="shared" si="38"/>
        <v>11361.511597231127</v>
      </c>
      <c r="H76" s="1">
        <f t="shared" si="39"/>
        <v>-3416.146887873952</v>
      </c>
    </row>
    <row r="77" spans="1:8" ht="12.75">
      <c r="A77">
        <f t="shared" si="33"/>
        <v>69</v>
      </c>
      <c r="B77" s="1">
        <f t="shared" si="32"/>
        <v>6401.82</v>
      </c>
      <c r="C77" s="1">
        <f t="shared" si="34"/>
        <v>42.460000000000036</v>
      </c>
      <c r="D77" s="1">
        <f t="shared" si="35"/>
        <v>1673.753136145375</v>
      </c>
      <c r="E77" s="1">
        <f t="shared" si="36"/>
        <v>-1759.4709258912674</v>
      </c>
      <c r="F77" s="1">
        <f t="shared" si="37"/>
        <v>-1099.669328682042</v>
      </c>
      <c r="G77" s="1">
        <f t="shared" si="38"/>
        <v>10918.494685570098</v>
      </c>
      <c r="H77" s="1">
        <f t="shared" si="39"/>
        <v>-3484.7880141284277</v>
      </c>
    </row>
    <row r="78" spans="1:8" ht="12.75">
      <c r="A78">
        <f t="shared" si="33"/>
        <v>70</v>
      </c>
      <c r="B78" s="1">
        <f t="shared" si="32"/>
        <v>6440</v>
      </c>
      <c r="C78" s="1">
        <f t="shared" si="34"/>
        <v>38.18000000000029</v>
      </c>
      <c r="D78" s="1">
        <f t="shared" si="35"/>
        <v>1491.6127537550683</v>
      </c>
      <c r="E78" s="1">
        <f t="shared" si="36"/>
        <v>-1927.0209148017932</v>
      </c>
      <c r="F78" s="1">
        <f t="shared" si="37"/>
        <v>-1204.388071751121</v>
      </c>
      <c r="G78" s="1">
        <f t="shared" si="38"/>
        <v>10478.28217210903</v>
      </c>
      <c r="H78" s="1">
        <f t="shared" si="39"/>
        <v>-3551.4760913271534</v>
      </c>
    </row>
    <row r="79" spans="1:8" ht="12.75">
      <c r="A79">
        <f t="shared" si="33"/>
        <v>71</v>
      </c>
      <c r="B79" s="1">
        <f t="shared" si="32"/>
        <v>6473.78</v>
      </c>
      <c r="C79" s="1">
        <f t="shared" si="34"/>
        <v>33.779999999999745</v>
      </c>
      <c r="D79" s="1">
        <f t="shared" si="35"/>
        <v>1310.3277765972866</v>
      </c>
      <c r="E79" s="1">
        <f t="shared" si="36"/>
        <v>-2094.264790779838</v>
      </c>
      <c r="F79" s="1">
        <f t="shared" si="37"/>
        <v>-1308.9154942373991</v>
      </c>
      <c r="G79" s="1">
        <f t="shared" si="38"/>
        <v>10041.138679379572</v>
      </c>
      <c r="H79" s="1">
        <f t="shared" si="39"/>
        <v>-3616.2185944293674</v>
      </c>
    </row>
    <row r="80" spans="1:8" ht="12.75">
      <c r="A80">
        <f t="shared" si="33"/>
        <v>72</v>
      </c>
      <c r="B80" s="1">
        <f t="shared" si="32"/>
        <v>6503.04</v>
      </c>
      <c r="C80" s="1">
        <f t="shared" si="34"/>
        <v>29.26000000000022</v>
      </c>
      <c r="D80" s="1">
        <f t="shared" si="35"/>
        <v>1130.0320882807707</v>
      </c>
      <c r="E80" s="1">
        <f t="shared" si="36"/>
        <v>-2261.0441944776467</v>
      </c>
      <c r="F80" s="1">
        <f t="shared" si="37"/>
        <v>-1413.1526215485292</v>
      </c>
      <c r="G80" s="1">
        <f t="shared" si="38"/>
        <v>9607.314454378438</v>
      </c>
      <c r="H80" s="1">
        <f t="shared" si="39"/>
        <v>-3679.0266221095912</v>
      </c>
    </row>
    <row r="81" spans="1:8" ht="12.75">
      <c r="A81">
        <f t="shared" si="33"/>
        <v>73</v>
      </c>
      <c r="B81" s="1">
        <f t="shared" si="32"/>
        <v>6527.66</v>
      </c>
      <c r="C81" s="1">
        <f t="shared" si="34"/>
        <v>24.61999999999989</v>
      </c>
      <c r="D81" s="1">
        <f t="shared" si="35"/>
        <v>950.8521469360315</v>
      </c>
      <c r="E81" s="1">
        <f t="shared" si="36"/>
        <v>-2427.209532900011</v>
      </c>
      <c r="F81" s="1">
        <f t="shared" si="37"/>
        <v>-1517.0059580625066</v>
      </c>
      <c r="G81" s="1">
        <f t="shared" si="38"/>
        <v>9177.045830264493</v>
      </c>
      <c r="H81" s="1">
        <f t="shared" si="39"/>
        <v>-3739.9145882123325</v>
      </c>
    </row>
    <row r="82" spans="1:8" ht="12.75">
      <c r="A82">
        <f t="shared" si="33"/>
        <v>74</v>
      </c>
      <c r="B82" s="1">
        <f t="shared" si="32"/>
        <v>6547.5199999999995</v>
      </c>
      <c r="C82" s="1">
        <f t="shared" si="34"/>
        <v>19.859999999999673</v>
      </c>
      <c r="D82" s="1">
        <f t="shared" si="35"/>
        <v>772.9072672040813</v>
      </c>
      <c r="E82" s="1">
        <f t="shared" si="36"/>
        <v>-2592.6196073698384</v>
      </c>
      <c r="F82" s="1">
        <f t="shared" si="37"/>
        <v>-1620.387254606149</v>
      </c>
      <c r="G82" s="1">
        <f t="shared" si="38"/>
        <v>8750.555673238181</v>
      </c>
      <c r="H82" s="1">
        <f t="shared" si="39"/>
        <v>-3798.8999307145805</v>
      </c>
    </row>
    <row r="83" spans="1:8" ht="12.75">
      <c r="A83">
        <f t="shared" si="33"/>
        <v>75</v>
      </c>
      <c r="B83" s="1">
        <f t="shared" si="32"/>
        <v>6562.5</v>
      </c>
      <c r="C83" s="1">
        <f t="shared" si="34"/>
        <v>14.980000000000473</v>
      </c>
      <c r="D83" s="1">
        <f t="shared" si="35"/>
        <v>596.3098894438283</v>
      </c>
      <c r="E83" s="1">
        <f t="shared" si="36"/>
        <v>-2757.1412614684136</v>
      </c>
      <c r="F83" s="1">
        <f t="shared" si="37"/>
        <v>-1723.2132884177583</v>
      </c>
      <c r="G83" s="1">
        <f t="shared" si="38"/>
        <v>8328.053815649118</v>
      </c>
      <c r="H83" s="1">
        <f t="shared" si="39"/>
        <v>-3856.002837307366</v>
      </c>
    </row>
    <row r="84" spans="1:8" ht="12.75">
      <c r="A84">
        <f t="shared" si="33"/>
        <v>76</v>
      </c>
      <c r="B84" s="1">
        <f t="shared" si="32"/>
        <v>6572.48</v>
      </c>
      <c r="C84" s="1">
        <f t="shared" si="34"/>
        <v>9.979999999999563</v>
      </c>
      <c r="D84" s="1">
        <f t="shared" si="35"/>
        <v>421.1658371817011</v>
      </c>
      <c r="E84" s="1">
        <f t="shared" si="36"/>
        <v>-2920.6490472640035</v>
      </c>
      <c r="F84" s="1">
        <f t="shared" si="37"/>
        <v>-1825.4056545400022</v>
      </c>
      <c r="G84" s="1">
        <f t="shared" si="38"/>
        <v>7909.737476254044</v>
      </c>
      <c r="H84" s="1">
        <f t="shared" si="39"/>
        <v>-3911.245986769678</v>
      </c>
    </row>
    <row r="85" spans="1:8" ht="12.75">
      <c r="A85">
        <f t="shared" si="33"/>
        <v>77</v>
      </c>
      <c r="B85" s="1">
        <f t="shared" si="32"/>
        <v>6577.34</v>
      </c>
      <c r="C85" s="1">
        <f t="shared" si="34"/>
        <v>4.860000000000582</v>
      </c>
      <c r="D85" s="1">
        <f t="shared" si="35"/>
        <v>247.57456371526928</v>
      </c>
      <c r="E85" s="1">
        <f t="shared" si="36"/>
        <v>-3083.02490832316</v>
      </c>
      <c r="F85" s="1">
        <f t="shared" si="37"/>
        <v>-1926.8905677019757</v>
      </c>
      <c r="G85" s="1">
        <f t="shared" si="38"/>
        <v>7495.791668439415</v>
      </c>
      <c r="H85" s="1">
        <f t="shared" si="39"/>
        <v>-3964.6543053626287</v>
      </c>
    </row>
    <row r="86" spans="1:8" ht="12.75">
      <c r="A86">
        <f t="shared" si="33"/>
        <v>78</v>
      </c>
      <c r="B86" s="1">
        <f t="shared" si="32"/>
        <v>6576.959999999999</v>
      </c>
      <c r="C86" s="1">
        <f t="shared" si="34"/>
        <v>-0.38000000000101863</v>
      </c>
      <c r="D86" s="1">
        <f t="shared" si="35"/>
        <v>75.62938868414648</v>
      </c>
      <c r="E86" s="1">
        <f t="shared" si="36"/>
        <v>-3244.1578781584662</v>
      </c>
      <c r="F86" s="1">
        <f t="shared" si="37"/>
        <v>-2027.5986738490408</v>
      </c>
      <c r="G86" s="1">
        <f t="shared" si="38"/>
        <v>7086.389597128106</v>
      </c>
      <c r="H86" s="1">
        <f t="shared" si="39"/>
        <v>-4016.254737519889</v>
      </c>
    </row>
    <row r="87" spans="1:8" ht="12.75">
      <c r="A87">
        <f t="shared" si="33"/>
        <v>79</v>
      </c>
      <c r="B87" s="1">
        <f t="shared" si="32"/>
        <v>6571.219999999999</v>
      </c>
      <c r="C87" s="1">
        <f t="shared" si="34"/>
        <v>-5.739999999999782</v>
      </c>
      <c r="D87" s="1">
        <f t="shared" si="35"/>
        <v>-94.58227466553872</v>
      </c>
      <c r="E87" s="1">
        <f t="shared" si="36"/>
        <v>-3403.943792907451</v>
      </c>
      <c r="F87" s="1">
        <f t="shared" si="37"/>
        <v>-2127.464870567157</v>
      </c>
      <c r="G87" s="1">
        <f t="shared" si="38"/>
        <v>6681.693045006522</v>
      </c>
      <c r="H87" s="1">
        <f t="shared" si="39"/>
        <v>-4066.0760301529804</v>
      </c>
    </row>
    <row r="88" spans="1:8" ht="12.75">
      <c r="A88">
        <f t="shared" si="33"/>
        <v>80</v>
      </c>
      <c r="B88" s="1">
        <f t="shared" si="32"/>
        <v>6560</v>
      </c>
      <c r="C88" s="1">
        <f t="shared" si="34"/>
        <v>-11.219999999999345</v>
      </c>
      <c r="D88" s="1">
        <f t="shared" si="35"/>
        <v>-262.97870087359223</v>
      </c>
      <c r="E88" s="1">
        <f t="shared" si="36"/>
        <v>-3562.285017162118</v>
      </c>
      <c r="F88" s="1">
        <f t="shared" si="37"/>
        <v>-2226.428135726324</v>
      </c>
      <c r="G88" s="1">
        <f t="shared" si="38"/>
        <v>6281.852748635513</v>
      </c>
      <c r="H88" s="1">
        <f t="shared" si="39"/>
        <v>-4114.148529928008</v>
      </c>
    </row>
    <row r="89" ht="12.75">
      <c r="F89" s="1"/>
    </row>
    <row r="90" ht="12.75">
      <c r="F90" s="1"/>
    </row>
    <row r="91" ht="12.75">
      <c r="F91" s="1"/>
    </row>
    <row r="92" ht="12.75">
      <c r="F92" s="1"/>
    </row>
    <row r="93" ht="12.75">
      <c r="F93" s="1"/>
    </row>
    <row r="94" ht="12.75">
      <c r="F94" s="1"/>
    </row>
    <row r="95" ht="12.75">
      <c r="F95" s="1"/>
    </row>
    <row r="96" ht="12.75">
      <c r="F96" s="1"/>
    </row>
    <row r="97" ht="12.75">
      <c r="F97" s="1"/>
    </row>
    <row r="98" ht="12.75">
      <c r="F98" s="1"/>
    </row>
    <row r="99" ht="12.75">
      <c r="F99" s="1"/>
    </row>
    <row r="100" ht="12.75">
      <c r="F100" s="1"/>
    </row>
    <row r="101" ht="12.75">
      <c r="F101" s="1"/>
    </row>
    <row r="102" ht="12.75">
      <c r="F102" s="1"/>
    </row>
    <row r="103" ht="12.75">
      <c r="F103" s="1"/>
    </row>
    <row r="104" ht="12.75">
      <c r="F104" s="1"/>
    </row>
    <row r="105" ht="12.75">
      <c r="F105" s="1"/>
    </row>
    <row r="106" ht="12.75">
      <c r="F106" s="1"/>
    </row>
    <row r="107" ht="12.75">
      <c r="F107" s="1"/>
    </row>
    <row r="108" ht="12.75">
      <c r="F108" s="1"/>
    </row>
    <row r="109" ht="12.75">
      <c r="F109" s="1"/>
    </row>
    <row r="110" ht="12.75">
      <c r="F110" s="1"/>
    </row>
    <row r="111" ht="12.75">
      <c r="F111" s="1"/>
    </row>
    <row r="112" ht="12.75">
      <c r="F112" s="1"/>
    </row>
    <row r="113" ht="12.75">
      <c r="F113" s="1"/>
    </row>
    <row r="114" ht="12.75">
      <c r="F114" s="1"/>
    </row>
    <row r="115" ht="12.75">
      <c r="F115" s="1"/>
    </row>
    <row r="116" ht="12.75">
      <c r="F116" s="1"/>
    </row>
    <row r="117" ht="12.75">
      <c r="F117" s="1"/>
    </row>
    <row r="118" ht="12.75">
      <c r="F118" s="1"/>
    </row>
    <row r="119" ht="12.75">
      <c r="F119" s="1"/>
    </row>
    <row r="120" ht="12.75">
      <c r="F120" s="1"/>
    </row>
    <row r="121" ht="12.75">
      <c r="F121" s="1"/>
    </row>
    <row r="122" ht="12.75">
      <c r="F122" s="1"/>
    </row>
    <row r="123" ht="12.75">
      <c r="F123" s="1"/>
    </row>
    <row r="124" ht="12.75">
      <c r="F124" s="1"/>
    </row>
    <row r="125" ht="12.75">
      <c r="F125" s="1"/>
    </row>
    <row r="126" ht="12.75">
      <c r="F126" s="1"/>
    </row>
    <row r="127" ht="12.75">
      <c r="F127" s="1"/>
    </row>
    <row r="128" ht="12.75">
      <c r="F128" s="1"/>
    </row>
    <row r="129" ht="12.75">
      <c r="F129" s="1"/>
    </row>
    <row r="130" ht="12.75">
      <c r="F130" s="1"/>
    </row>
    <row r="131" ht="12.75">
      <c r="F131" s="1"/>
    </row>
    <row r="132" ht="12.75">
      <c r="F132" s="1"/>
    </row>
    <row r="133" ht="12.75">
      <c r="F133" s="1"/>
    </row>
    <row r="134" ht="12.75">
      <c r="F134" s="1"/>
    </row>
  </sheetData>
  <printOptions gridLines="1"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Millennium Student</cp:lastModifiedBy>
  <cp:lastPrinted>2000-06-05T14:26:32Z</cp:lastPrinted>
  <dcterms:created xsi:type="dcterms:W3CDTF">2002-03-13T02:11:25Z</dcterms:created>
  <dcterms:modified xsi:type="dcterms:W3CDTF">2003-02-15T19:54:33Z</dcterms:modified>
  <cp:category/>
  <cp:version/>
  <cp:contentType/>
  <cp:contentStatus/>
</cp:coreProperties>
</file>